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omments2.xml" ContentType="application/vnd.openxmlformats-officedocument.spreadsheetml.comments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30" windowWidth="20715" windowHeight="9720"/>
  </bookViews>
  <sheets>
    <sheet name="OBRAS SP" sheetId="7" r:id="rId1"/>
    <sheet name="OBRAS CE" sheetId="6" r:id="rId2"/>
    <sheet name="Cespiti" sheetId="3" r:id="rId3"/>
    <sheet name="Arredi" sheetId="2" r:id="rId4"/>
    <sheet name="Attrezzature" sheetId="1" r:id="rId5"/>
    <sheet name="Altri beni" sheetId="4" r:id="rId6"/>
    <sheet name="Impianti" sheetId="5" r:id="rId7"/>
    <sheet name="Clienti" sheetId="9" r:id="rId8"/>
    <sheet name="Fornitori" sheetId="8" r:id="rId9"/>
  </sheets>
  <definedNames>
    <definedName name="DATA_ULTIMO_AGGIORNAMENTO1">"Intestazione!R5C2"</definedName>
    <definedName name="DESCRIZIONE1">"Intestazione!R4C2"</definedName>
    <definedName name="NomeBilancio1">"Intestazione!R8C2"</definedName>
    <definedName name="ORA_ULTIMO_AGGIORNAMENTO1">"Intestazione!R6C2"</definedName>
    <definedName name="Query_da_ProjObras" localSheetId="5" hidden="1">'Altri beni'!$A$1:$M$92</definedName>
    <definedName name="Query_da_ProjObras" localSheetId="3" hidden="1">Arredi!$A$1:$M$92</definedName>
    <definedName name="Query_da_ProjObras" localSheetId="4" hidden="1">Attrezzature!$A$1:$M$92</definedName>
    <definedName name="Query_da_ProjObras" localSheetId="2" hidden="1">Cespiti!$A$1:$Q$92</definedName>
    <definedName name="Query_da_ProjObras" localSheetId="6" hidden="1">Impianti!$A$1:$M$92</definedName>
    <definedName name="Riclassificato1">"Intestazione!R9C2"</definedName>
    <definedName name="SOCIETA1">"Intestazione!R3C2"</definedName>
    <definedName name="UTENTE1">"Intestazione!R7C2"</definedName>
  </definedNames>
  <calcPr calcId="145621"/>
</workbook>
</file>

<file path=xl/calcChain.xml><?xml version="1.0" encoding="utf-8"?>
<calcChain xmlns="http://schemas.openxmlformats.org/spreadsheetml/2006/main">
  <c r="H10" i="6" l="1"/>
  <c r="H47" i="6" s="1"/>
  <c r="B23" i="7"/>
  <c r="G16" i="7"/>
  <c r="B18" i="7"/>
  <c r="B19" i="7" s="1"/>
  <c r="E15" i="6"/>
  <c r="F19" i="6" s="1"/>
  <c r="G15" i="7"/>
  <c r="H20" i="7" s="1"/>
  <c r="B9" i="7"/>
  <c r="B25" i="7"/>
  <c r="B22" i="7"/>
  <c r="B11" i="7"/>
  <c r="G17" i="7"/>
  <c r="G9" i="7"/>
  <c r="H11" i="7" s="1"/>
  <c r="F42" i="6"/>
  <c r="F35" i="6"/>
  <c r="F26" i="6"/>
  <c r="F11" i="6"/>
  <c r="M57" i="5"/>
  <c r="M6" i="5"/>
  <c r="M5" i="5"/>
  <c r="M4" i="5"/>
  <c r="M93" i="5" s="1"/>
  <c r="M3" i="5"/>
  <c r="K93" i="5"/>
  <c r="J93" i="5"/>
  <c r="I93" i="5"/>
  <c r="H93" i="5"/>
  <c r="G93" i="5"/>
  <c r="M89" i="4"/>
  <c r="M88" i="4"/>
  <c r="M87" i="4"/>
  <c r="M86" i="4"/>
  <c r="M85" i="4"/>
  <c r="M84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93" i="4" s="1"/>
  <c r="K93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3" i="1"/>
  <c r="M12" i="1"/>
  <c r="M11" i="1"/>
  <c r="M9" i="1"/>
  <c r="M2" i="1"/>
  <c r="M93" i="1" s="1"/>
  <c r="K93" i="4"/>
  <c r="J93" i="4"/>
  <c r="I93" i="4"/>
  <c r="H93" i="4"/>
  <c r="G93" i="4"/>
  <c r="M14" i="2"/>
  <c r="M10" i="2"/>
  <c r="M8" i="2"/>
  <c r="M7" i="2"/>
  <c r="M93" i="2" s="1"/>
  <c r="O93" i="3"/>
  <c r="N93" i="3"/>
  <c r="M93" i="3"/>
  <c r="K93" i="3"/>
  <c r="J93" i="3"/>
  <c r="I93" i="3"/>
  <c r="H93" i="3"/>
  <c r="G93" i="3"/>
  <c r="K93" i="2"/>
  <c r="J93" i="2"/>
  <c r="I93" i="2"/>
  <c r="H93" i="2"/>
  <c r="G93" i="2"/>
  <c r="H93" i="1"/>
  <c r="I93" i="1"/>
  <c r="J93" i="1"/>
  <c r="G93" i="1"/>
  <c r="B26" i="7" l="1"/>
  <c r="B49" i="7" s="1"/>
  <c r="H49" i="7"/>
  <c r="F47" i="6"/>
  <c r="H48" i="6" s="1"/>
</calcChain>
</file>

<file path=xl/comments1.xml><?xml version="1.0" encoding="utf-8"?>
<comments xmlns="http://schemas.openxmlformats.org/spreadsheetml/2006/main">
  <authors>
    <author xml:space="preserve"> </author>
  </authors>
  <commentList>
    <comment ref="J7" authorId="0">
      <text>
        <r>
          <rPr>
            <sz val="8"/>
            <color indexed="81"/>
            <rFont val="Tahoma"/>
            <family val="2"/>
          </rPr>
          <t xml:space="preserve">FORNITORE CLA
</t>
        </r>
      </text>
    </comment>
    <comment ref="J8" authorId="0">
      <text>
        <r>
          <rPr>
            <sz val="8"/>
            <color indexed="81"/>
            <rFont val="Tahoma"/>
            <family val="2"/>
          </rPr>
          <t>DA CONFERIMENTO 114K;
STORIE: 260K</t>
        </r>
      </text>
    </comment>
    <comment ref="J10" authorId="0">
      <text>
        <r>
          <rPr>
            <sz val="8"/>
            <color indexed="81"/>
            <rFont val="Tahoma"/>
            <family val="2"/>
          </rPr>
          <t xml:space="preserve">FORNITORE CLA
</t>
        </r>
      </text>
    </comment>
    <comment ref="J14" authorId="0">
      <text>
        <r>
          <rPr>
            <sz val="8"/>
            <color indexed="81"/>
            <rFont val="Tahoma"/>
            <family val="2"/>
          </rPr>
          <t>FORNITORE CLA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J11" authorId="0">
      <text>
        <r>
          <rPr>
            <sz val="8"/>
            <color indexed="81"/>
            <rFont val="Tahoma"/>
            <family val="2"/>
          </rPr>
          <t xml:space="preserve">FORNITORE CLA
</t>
        </r>
      </text>
    </comment>
    <comment ref="J13" authorId="0">
      <text>
        <r>
          <rPr>
            <sz val="8"/>
            <color indexed="81"/>
            <rFont val="Tahoma"/>
            <family val="2"/>
          </rPr>
          <t xml:space="preserve">FORNITORE CLA
</t>
        </r>
      </text>
    </comment>
    <comment ref="J15" authorId="0">
      <text>
        <r>
          <rPr>
            <sz val="8"/>
            <color indexed="81"/>
            <rFont val="Tahoma"/>
            <family val="2"/>
          </rPr>
          <t xml:space="preserve">FORNITORE CLA
</t>
        </r>
      </text>
    </comment>
    <comment ref="J24" authorId="0">
      <text>
        <r>
          <rPr>
            <sz val="8"/>
            <color indexed="81"/>
            <rFont val="Tahoma"/>
            <family val="2"/>
          </rPr>
          <t xml:space="preserve">FORNITORE AGRISILOS
</t>
        </r>
      </text>
    </comment>
    <comment ref="J30" authorId="0">
      <text>
        <r>
          <rPr>
            <sz val="8"/>
            <color indexed="81"/>
            <rFont val="Tahoma"/>
            <family val="2"/>
          </rPr>
          <t xml:space="preserve">DA CONFERIMENTO
</t>
        </r>
      </text>
    </comment>
    <comment ref="J31" authorId="0">
      <text>
        <r>
          <rPr>
            <sz val="8"/>
            <color indexed="81"/>
            <rFont val="Tahoma"/>
            <family val="2"/>
          </rPr>
          <t xml:space="preserve">FORNITORE CIFA
</t>
        </r>
      </text>
    </comment>
  </commentList>
</comments>
</file>

<file path=xl/connections.xml><?xml version="1.0" encoding="utf-8"?>
<connections xmlns="http://schemas.openxmlformats.org/spreadsheetml/2006/main">
  <connection id="1" name="Query da ProjObras" type="1" refreshedVersion="3" background="1" saveData="1">
    <dbPr connection="DSN=ProjObras;" command="SELECT AMMORT2012.ANAENTIT1, AMMORT2012.ANCCAF, AMMORT2012.ANAKCC, AMMORT2012.ANAKSC, AMMORT2012.ANCCC1, AMMORT2012.ANCCC2, AMMORT2012.ANADESBREV, AMMORT2012.STCVBI, AMMORT2012.STCACQ, AMMORT2012.$$$DECREM, AMMORT2012.STCVBF, AMMORT2012.$$$FONDOI, AMMORT2012.STCPALIQ1, AMMORT2012.STCQUOTA1, AMMORT2012.$$$RETFON, AMMORT2012.$$$FONDOF, AMMORT2012.ANCDTINAMM, AMMORT2012.STCCOD FROM OBRAS.AMMORT2012"/>
  </connection>
  <connection id="2" name="Query da ProjObras1" type="1" refreshedVersion="3" background="1" saveData="1">
    <dbPr connection="DSN=ProjObras;" command="SELECT AMMORT2012.ANAENTIT1, AMMORT2012.ANCCAF, AMMORT2012.ANAKCC, AMMORT2012.ANAKSC, AMMORT2012.ANCCC1, AMMORT2012.ANCCC2, AMMORT2012.ANADESBREV, AMMORT2012.STCVBI, AMMORT2012.STCACQ, AMMORT2012.$$$DECREM, AMMORT2012.STCVBF, AMMORT2012.$$$FONDOI, AMMORT2012.STCPALIQ1, AMMORT2012.STCQUOTA1, AMMORT2012.$$$RETFON, AMMORT2012.$$$FONDOF, AMMORT2012.ANCDTINAMM, AMMORT2012.STCCOD FROM OBRAS.AMMORT2012"/>
  </connection>
  <connection id="3" name="Query da ProjObras11" type="1" refreshedVersion="3" background="1" saveData="1">
    <dbPr connection="DSN=ProjObras;" command="SELECT AMMORT2012.ANAENTIT1, AMMORT2012.ANCCAF, AMMORT2012.ANAKCC, AMMORT2012.ANAKSC, AMMORT2012.ANCCC1, AMMORT2012.ANCCC2, AMMORT2012.ANADESBREV, AMMORT2012.STCVBI, AMMORT2012.STCACQ, AMMORT2012.$$$DECREM, AMMORT2012.STCVBF, AMMORT2012.$$$FONDOI, AMMORT2012.STCPALIQ1, AMMORT2012.STCQUOTA1, AMMORT2012.$$$RETFON, AMMORT2012.$$$FONDOF, AMMORT2012.ANCDTINAMM, AMMORT2012.STCCOD FROM OBRAS.AMMORT2012"/>
  </connection>
  <connection id="4" name="Query da ProjObras111" type="1" refreshedVersion="3" background="1" saveData="1">
    <dbPr connection="DSN=ProjObras;" command="SELECT AMMORT2012.ANAENTIT1, AMMORT2012.ANCCAF, AMMORT2012.ANAKCC, AMMORT2012.ANAKSC, AMMORT2012.ANCCC1, AMMORT2012.ANCCC2, AMMORT2012.ANADESBREV, AMMORT2012.STCVBI, AMMORT2012.STCACQ, AMMORT2012.$$$DECREM, AMMORT2012.STCVBF, AMMORT2012.$$$FONDOI, AMMORT2012.STCPALIQ1, AMMORT2012.STCQUOTA1, AMMORT2012.$$$RETFON, AMMORT2012.$$$FONDOF, AMMORT2012.ANCDTINAMM, AMMORT2012.STCCOD FROM OBRAS.AMMORT2012"/>
  </connection>
  <connection id="5" name="Query da ProjObras112" type="1" refreshedVersion="3" background="1" saveData="1">
    <dbPr connection="DSN=ProjObras;" command="SELECT AMMORT2012.ANAENTIT1, AMMORT2012.ANCCAF, AMMORT2012.ANAKCC, AMMORT2012.ANAKSC, AMMORT2012.ANCCC1, AMMORT2012.ANCCC2, AMMORT2012.ANADESBREV, AMMORT2012.STCVBI, AMMORT2012.STCACQ, AMMORT2012.$$$DECREM, AMMORT2012.STCVBF, AMMORT2012.$$$FONDOI, AMMORT2012.STCPALIQ1, AMMORT2012.STCQUOTA1, AMMORT2012.$$$RETFON, AMMORT2012.$$$FONDOF, AMMORT2012.ANCDTINAMM, AMMORT2012.STCCOD FROM OBRAS.AMMORT2012"/>
  </connection>
</connections>
</file>

<file path=xl/sharedStrings.xml><?xml version="1.0" encoding="utf-8"?>
<sst xmlns="http://schemas.openxmlformats.org/spreadsheetml/2006/main" count="3969" uniqueCount="644">
  <si>
    <t>ANAENTIT1</t>
  </si>
  <si>
    <t>ANCCAF</t>
  </si>
  <si>
    <t>ANAKCC</t>
  </si>
  <si>
    <t>ANAKSC</t>
  </si>
  <si>
    <t>ANCCC1</t>
  </si>
  <si>
    <t>ANADESBREV</t>
  </si>
  <si>
    <t>STCVBI</t>
  </si>
  <si>
    <t>STCACQ</t>
  </si>
  <si>
    <t>$$$DECREM</t>
  </si>
  <si>
    <t>STCVBF</t>
  </si>
  <si>
    <t>$$$FONDOI</t>
  </si>
  <si>
    <t>STCPALIQ1</t>
  </si>
  <si>
    <t>STCQUOTA1</t>
  </si>
  <si>
    <t>$$$RETFON</t>
  </si>
  <si>
    <t>$$$FONDOF</t>
  </si>
  <si>
    <t>ANCDTINAMM</t>
  </si>
  <si>
    <t>STCCOD</t>
  </si>
  <si>
    <t/>
  </si>
  <si>
    <t>06</t>
  </si>
  <si>
    <t>000303</t>
  </si>
  <si>
    <t>00000003</t>
  </si>
  <si>
    <t>00000073</t>
  </si>
  <si>
    <t>CASSAFORTE BOXER EA2</t>
  </si>
  <si>
    <t>FINALE</t>
  </si>
  <si>
    <t>02</t>
  </si>
  <si>
    <t>000302</t>
  </si>
  <si>
    <t>00000100</t>
  </si>
  <si>
    <t>00000042</t>
  </si>
  <si>
    <t>IMPIANTO ELETTRICO</t>
  </si>
  <si>
    <t>00000200</t>
  </si>
  <si>
    <t>00000047</t>
  </si>
  <si>
    <t>IMPIANTO IDRAULICO</t>
  </si>
  <si>
    <t>00000150</t>
  </si>
  <si>
    <t>00000043</t>
  </si>
  <si>
    <t>IMP.TV SAT.</t>
  </si>
  <si>
    <t>00000069</t>
  </si>
  <si>
    <t>ELETTROPOMPA</t>
  </si>
  <si>
    <t>03</t>
  </si>
  <si>
    <t>00000001</t>
  </si>
  <si>
    <t>00000049</t>
  </si>
  <si>
    <t>CABINA ARMADIO 1800X</t>
  </si>
  <si>
    <t>00000004</t>
  </si>
  <si>
    <t>ARREDI HOTEL FINALPI</t>
  </si>
  <si>
    <t>00000039</t>
  </si>
  <si>
    <t>ARMADIETTO METALLICO</t>
  </si>
  <si>
    <t>00000052</t>
  </si>
  <si>
    <t>ARMADI CAMERE S67000</t>
  </si>
  <si>
    <t>00000053</t>
  </si>
  <si>
    <t>PANNELLATURA RETROLE</t>
  </si>
  <si>
    <t>00000054</t>
  </si>
  <si>
    <t>MATERASSI+GUANCIALI</t>
  </si>
  <si>
    <t>00000055</t>
  </si>
  <si>
    <t>RETE A DOGHE S670000</t>
  </si>
  <si>
    <t>00000056</t>
  </si>
  <si>
    <t>COMODINI S67000084</t>
  </si>
  <si>
    <t>00000051</t>
  </si>
  <si>
    <t>MOBILETTO PORTA TV S</t>
  </si>
  <si>
    <t>04</t>
  </si>
  <si>
    <t>00000050</t>
  </si>
  <si>
    <t>KIT LAVAGGIO AUTOMAT</t>
  </si>
  <si>
    <t>00000017</t>
  </si>
  <si>
    <t>ARMADIO SERVER RACK</t>
  </si>
  <si>
    <t>00000040</t>
  </si>
  <si>
    <t>LUSTRASCARPE ARGENTO</t>
  </si>
  <si>
    <t>00000026</t>
  </si>
  <si>
    <t>PIANTANE ANTINCENDIO</t>
  </si>
  <si>
    <t>00000041</t>
  </si>
  <si>
    <t>TOTEM VETRO ACCIAIO</t>
  </si>
  <si>
    <t>00000060</t>
  </si>
  <si>
    <t>INSEGNA MONOFACCIALE</t>
  </si>
  <si>
    <t>00000075</t>
  </si>
  <si>
    <t>TELI PER VELE</t>
  </si>
  <si>
    <t>00000076</t>
  </si>
  <si>
    <t>PAVIMENTAZIONE SINTE</t>
  </si>
  <si>
    <t>00000079</t>
  </si>
  <si>
    <t>PISCINA</t>
  </si>
  <si>
    <t>00000078</t>
  </si>
  <si>
    <t>CANCELLETTO</t>
  </si>
  <si>
    <t>00000077</t>
  </si>
  <si>
    <t>PIANTONI PER TELE</t>
  </si>
  <si>
    <t>00000081</t>
  </si>
  <si>
    <t>OMBRELLONI MOD.ARMAG</t>
  </si>
  <si>
    <t>00000082</t>
  </si>
  <si>
    <t>LETTINI MOD.ISCHIA</t>
  </si>
  <si>
    <t>09</t>
  </si>
  <si>
    <t>00000074</t>
  </si>
  <si>
    <t>PIUMINI</t>
  </si>
  <si>
    <t>10</t>
  </si>
  <si>
    <t>00000048</t>
  </si>
  <si>
    <t>ARREDO CUCINA</t>
  </si>
  <si>
    <t>STOVIGLIE HOTEL FINA</t>
  </si>
  <si>
    <t>00000038</t>
  </si>
  <si>
    <t>PRODUTTORE GHIACCIO</t>
  </si>
  <si>
    <t>00000031</t>
  </si>
  <si>
    <t>IMPAST.PLANETARIA V2</t>
  </si>
  <si>
    <t>00000032</t>
  </si>
  <si>
    <t>ARMADIO FRIGO NFB70P</t>
  </si>
  <si>
    <t>00000033</t>
  </si>
  <si>
    <t>ARMADIO FRIGO FRIZER</t>
  </si>
  <si>
    <t>00000034</t>
  </si>
  <si>
    <t>AFFETT. TRIFASE A GR</t>
  </si>
  <si>
    <t>00000035</t>
  </si>
  <si>
    <t>SCAFFALE SC18-126</t>
  </si>
  <si>
    <t>00000036</t>
  </si>
  <si>
    <t>CONTENITORE CARR. IN</t>
  </si>
  <si>
    <t>00000037</t>
  </si>
  <si>
    <t>PEDANA AREATA PER CE</t>
  </si>
  <si>
    <t>00000030</t>
  </si>
  <si>
    <t>ARMADIO STERIL. COLT</t>
  </si>
  <si>
    <t>00000029</t>
  </si>
  <si>
    <t>MACCHINA SOTTOVUOTO</t>
  </si>
  <si>
    <t>16</t>
  </si>
  <si>
    <t>000304</t>
  </si>
  <si>
    <t>00000002</t>
  </si>
  <si>
    <t>00000005</t>
  </si>
  <si>
    <t>D-LINK SWITCH 24 POE</t>
  </si>
  <si>
    <t>00000006</t>
  </si>
  <si>
    <t>F-LINK SWITCH WIRELE</t>
  </si>
  <si>
    <t>00000007</t>
  </si>
  <si>
    <t>D-LINK ACCESS POINT</t>
  </si>
  <si>
    <t>00000008</t>
  </si>
  <si>
    <t>HP SERVER DL380G6 4G</t>
  </si>
  <si>
    <t>00000009</t>
  </si>
  <si>
    <t>GRUPPO CONT. APC UPS</t>
  </si>
  <si>
    <t>00000010</t>
  </si>
  <si>
    <t>ACER VERITON M265+MO</t>
  </si>
  <si>
    <t>00000011</t>
  </si>
  <si>
    <t>HP LASERJET P2055DN</t>
  </si>
  <si>
    <t>00000012</t>
  </si>
  <si>
    <t>ACER ALL IN ONE Z280</t>
  </si>
  <si>
    <t>00000013</t>
  </si>
  <si>
    <t>ACER EXTENSA 5635-65</t>
  </si>
  <si>
    <t>00000014</t>
  </si>
  <si>
    <t>SHARP MULTI+CONF.+DE</t>
  </si>
  <si>
    <t>ALIE</t>
  </si>
  <si>
    <t>00000020</t>
  </si>
  <si>
    <t>00000021</t>
  </si>
  <si>
    <t>ARMADIO 9" COMPLETO</t>
  </si>
  <si>
    <t>00000024</t>
  </si>
  <si>
    <t>MIS.FISC. OLIVETTI N</t>
  </si>
  <si>
    <t>00000028</t>
  </si>
  <si>
    <t>FAX LASER SAMSUNG SF</t>
  </si>
  <si>
    <t>17</t>
  </si>
  <si>
    <t>00000084</t>
  </si>
  <si>
    <t>MOBILI STILE PROVENZ</t>
  </si>
  <si>
    <t>18</t>
  </si>
  <si>
    <t>00000110</t>
  </si>
  <si>
    <t>00000072</t>
  </si>
  <si>
    <t>COLL.TELEFONICO WIRE</t>
  </si>
  <si>
    <t>53</t>
  </si>
  <si>
    <t>000201</t>
  </si>
  <si>
    <t>00000065</t>
  </si>
  <si>
    <t>ALLACC.UTENZE</t>
  </si>
  <si>
    <t>56</t>
  </si>
  <si>
    <t>000203</t>
  </si>
  <si>
    <t>00000015</t>
  </si>
  <si>
    <t>HP OFFICE 2007 MICRO</t>
  </si>
  <si>
    <t>00000016</t>
  </si>
  <si>
    <t>MICROSOFT WIN SERVER</t>
  </si>
  <si>
    <t>00000023</t>
  </si>
  <si>
    <t>SOFTWARE SCRIGNO+SIG</t>
  </si>
  <si>
    <t>00000046</t>
  </si>
  <si>
    <t>FIREWALL+GESTIONE SE</t>
  </si>
  <si>
    <t>00000070</t>
  </si>
  <si>
    <t>GESTIONALE AS400</t>
  </si>
  <si>
    <t>57</t>
  </si>
  <si>
    <t>000202</t>
  </si>
  <si>
    <t>SITO INTERNET HOTEL</t>
  </si>
  <si>
    <t>60</t>
  </si>
  <si>
    <t>000207</t>
  </si>
  <si>
    <t>PERMESSO COSTRUZIONE</t>
  </si>
  <si>
    <t>PROGETTO RICONVERSIO</t>
  </si>
  <si>
    <t>SAL 2007</t>
  </si>
  <si>
    <t>SAL 2008</t>
  </si>
  <si>
    <t>SAL 2009</t>
  </si>
  <si>
    <t>RISTRUTTURAZIONE EDI</t>
  </si>
  <si>
    <t>SAL COSTR.FINALE</t>
  </si>
  <si>
    <t>00000068</t>
  </si>
  <si>
    <t>MANUT.STRAORD.ASCENS</t>
  </si>
  <si>
    <t>00000066</t>
  </si>
  <si>
    <t>PULIZIA STRAORDINARI</t>
  </si>
  <si>
    <t>00000059</t>
  </si>
  <si>
    <t>SAL 2 2010</t>
  </si>
  <si>
    <t>00000057</t>
  </si>
  <si>
    <t>LAVORI SIST. VERDE E</t>
  </si>
  <si>
    <t>00000071</t>
  </si>
  <si>
    <t>COLL.STATICO C.A.</t>
  </si>
  <si>
    <t>00000080</t>
  </si>
  <si>
    <t>PORTA SCORREVOLE</t>
  </si>
  <si>
    <t>62</t>
  </si>
  <si>
    <t>00000063</t>
  </si>
  <si>
    <t>CONS.TECNICHE 2010</t>
  </si>
  <si>
    <t>63</t>
  </si>
  <si>
    <t>00000067</t>
  </si>
  <si>
    <t>SPESE PUBBLICITA'</t>
  </si>
  <si>
    <t>65</t>
  </si>
  <si>
    <t>00000027</t>
  </si>
  <si>
    <t>SPESE STRAOR.2010</t>
  </si>
  <si>
    <t>00000058</t>
  </si>
  <si>
    <t>SPESE STRAORDINARIE</t>
  </si>
  <si>
    <t>00000083</t>
  </si>
  <si>
    <t>66</t>
  </si>
  <si>
    <t>00000019</t>
  </si>
  <si>
    <t>40" SAMSUNG LCD TV 1</t>
  </si>
  <si>
    <t>00000018</t>
  </si>
  <si>
    <t>26" SAMSUNG LCD TV 1</t>
  </si>
  <si>
    <t>00000022</t>
  </si>
  <si>
    <t>00000025</t>
  </si>
  <si>
    <t>LG MICRO FA164</t>
  </si>
  <si>
    <t>00000045</t>
  </si>
  <si>
    <t>VIDEOPR. SANYO PLCWX</t>
  </si>
  <si>
    <t>00000044</t>
  </si>
  <si>
    <t>LIM OLIVETTI OLIBOAR</t>
  </si>
  <si>
    <t>SEDE</t>
  </si>
  <si>
    <t>00000064</t>
  </si>
  <si>
    <t>SPESE LEGALI</t>
  </si>
  <si>
    <t>00000062</t>
  </si>
  <si>
    <t>SPESE AMM.VE GEST.PR</t>
  </si>
  <si>
    <t>00000061</t>
  </si>
  <si>
    <t>SPESE NOTARILI TRASF</t>
  </si>
  <si>
    <t>VAL.CONT.</t>
  </si>
  <si>
    <t>FONDO</t>
  </si>
  <si>
    <t>STORICO</t>
  </si>
  <si>
    <t>ACQ.2012</t>
  </si>
  <si>
    <t>VEND.2012</t>
  </si>
  <si>
    <t>VAL.STORICO</t>
  </si>
  <si>
    <t>VALSTORICO</t>
  </si>
  <si>
    <t>Colonna1</t>
  </si>
  <si>
    <t>APPARECCHIATURE ELETTRONICHE+HARDWARE</t>
  </si>
  <si>
    <t>Costi del personale:</t>
  </si>
  <si>
    <t xml:space="preserve">Stipendi salari </t>
  </si>
  <si>
    <t>contributi</t>
  </si>
  <si>
    <t>Acc. Tfr</t>
  </si>
  <si>
    <t>Altri costi del pers.</t>
  </si>
  <si>
    <t>Totale Ricavi</t>
  </si>
  <si>
    <t>Lavoro Interinale</t>
  </si>
  <si>
    <t>Totale costo personale</t>
  </si>
  <si>
    <t>Costi per materiale di consumo</t>
  </si>
  <si>
    <t>Altri prodotti</t>
  </si>
  <si>
    <t>Totale costi materiale</t>
  </si>
  <si>
    <t>Costi per servizi tipici</t>
  </si>
  <si>
    <t>Altri</t>
  </si>
  <si>
    <t>Totale costi per servizi tipici</t>
  </si>
  <si>
    <t>Costi per Servizi</t>
  </si>
  <si>
    <t>Consulenze</t>
  </si>
  <si>
    <t xml:space="preserve">Manutenzioni      </t>
  </si>
  <si>
    <t>Utenze</t>
  </si>
  <si>
    <t>Totale costi per servizi</t>
  </si>
  <si>
    <t>Godimento beni di terzi</t>
  </si>
  <si>
    <t>Leasing</t>
  </si>
  <si>
    <t>Totale Godimento beni terzi</t>
  </si>
  <si>
    <t>Oneri diversi di gestione</t>
  </si>
  <si>
    <t>Ammortamenti</t>
  </si>
  <si>
    <t>Oneri finanziari</t>
  </si>
  <si>
    <t>Totale costi</t>
  </si>
  <si>
    <t>Ricavi Prestazioni</t>
  </si>
  <si>
    <t>Alimenti e bevande</t>
  </si>
  <si>
    <t>Servizio spiaggia</t>
  </si>
  <si>
    <t>Noleggio biancheria</t>
  </si>
  <si>
    <t>Affitti</t>
  </si>
  <si>
    <t>Gestione Straordinaria</t>
  </si>
  <si>
    <t>OBRAS SPA - STATO PATRIMONIALE 30 SETT.2013</t>
  </si>
  <si>
    <t>ATTIVITA'</t>
  </si>
  <si>
    <t>PASSIVITA'</t>
  </si>
  <si>
    <t>Crediti Tributari</t>
  </si>
  <si>
    <t>Magazzino</t>
  </si>
  <si>
    <t>Totale Attività</t>
  </si>
  <si>
    <t>Capitale Sociale</t>
  </si>
  <si>
    <t>Riserve</t>
  </si>
  <si>
    <t>Utili a nuovo</t>
  </si>
  <si>
    <t>Perdite a nuovo</t>
  </si>
  <si>
    <t>Perdita di periodo</t>
  </si>
  <si>
    <t>Patrimonio Netto</t>
  </si>
  <si>
    <t>Fondo TFR</t>
  </si>
  <si>
    <t>Debiti V/Forn</t>
  </si>
  <si>
    <t>Debiti Tributari</t>
  </si>
  <si>
    <t>Altri Debiti</t>
  </si>
  <si>
    <t>Totale Debiti a b/t</t>
  </si>
  <si>
    <t>Prestito Obbligazionario</t>
  </si>
  <si>
    <t>Totale Debiti l/t</t>
  </si>
  <si>
    <t>Ratei e Risconti</t>
  </si>
  <si>
    <t>Totale Passività</t>
  </si>
  <si>
    <t>OBRAS SPA - CONTO ECONOMICO 30 SETT.2013</t>
  </si>
  <si>
    <t>Costi Impianto</t>
  </si>
  <si>
    <t>Costi R&amp;D</t>
  </si>
  <si>
    <t>Diritti Brevetto</t>
  </si>
  <si>
    <t>Altre Immo.Immat.</t>
  </si>
  <si>
    <t>Tot.Immob.Immat.</t>
  </si>
  <si>
    <t>Terreni e Fabb.</t>
  </si>
  <si>
    <t>Imp. E Macc.</t>
  </si>
  <si>
    <t>Attrezz. Ind.li</t>
  </si>
  <si>
    <t>Altri beni</t>
  </si>
  <si>
    <t>Fondo Amm.to</t>
  </si>
  <si>
    <t>Tot.Immob.Mater.</t>
  </si>
  <si>
    <t>Crediti V/Clienti</t>
  </si>
  <si>
    <t>Crediti V/Altri</t>
  </si>
  <si>
    <t>Disp.liquide</t>
  </si>
  <si>
    <t>Tot. Cap.Circolante</t>
  </si>
  <si>
    <t>F.do Sval.Imm.Immat.</t>
  </si>
  <si>
    <t xml:space="preserve">002301         </t>
  </si>
  <si>
    <t xml:space="preserve">               </t>
  </si>
  <si>
    <t xml:space="preserve">2Passività     </t>
  </si>
  <si>
    <t xml:space="preserve">DEBITI VERSO FORNITORI                      </t>
  </si>
  <si>
    <t xml:space="preserve">00000001       </t>
  </si>
  <si>
    <t xml:space="preserve">ENEL DISTRIBUZIONI SPA  **NON USARE**       </t>
  </si>
  <si>
    <t xml:space="preserve">00000002       </t>
  </si>
  <si>
    <t xml:space="preserve">TELECOM ITALIA SPA                          </t>
  </si>
  <si>
    <t xml:space="preserve">00000015       </t>
  </si>
  <si>
    <t xml:space="preserve">ICOS SOC.COOP.SOC                           </t>
  </si>
  <si>
    <t xml:space="preserve">00000043       </t>
  </si>
  <si>
    <t xml:space="preserve">I.T.A. PISCINE SNC DI BATTAGLINO C. &amp; C.    </t>
  </si>
  <si>
    <t xml:space="preserve">00000048       </t>
  </si>
  <si>
    <t xml:space="preserve">NECCHI SORCI &amp; ASSOCIATI                    </t>
  </si>
  <si>
    <t xml:space="preserve">00000054       </t>
  </si>
  <si>
    <t xml:space="preserve">TRACCE SOC.COOP A R.L.                      </t>
  </si>
  <si>
    <t xml:space="preserve">00000063       </t>
  </si>
  <si>
    <t xml:space="preserve">TA S.R.L. TECNOLOGIE APPLICATE              </t>
  </si>
  <si>
    <t xml:space="preserve">00000065       </t>
  </si>
  <si>
    <t xml:space="preserve">IMPRESA ESSETIELLE SPA                      </t>
  </si>
  <si>
    <t xml:space="preserve">00000068       </t>
  </si>
  <si>
    <t xml:space="preserve">RONCORONI SRL                               </t>
  </si>
  <si>
    <t xml:space="preserve">00000070       </t>
  </si>
  <si>
    <t xml:space="preserve">SZA STUDIO LEGALE                           </t>
  </si>
  <si>
    <t xml:space="preserve">00000073       </t>
  </si>
  <si>
    <t xml:space="preserve">IDEADIECI SRL                               </t>
  </si>
  <si>
    <t xml:space="preserve">00000074       </t>
  </si>
  <si>
    <t xml:space="preserve">CIFA CENTRO IT. FORN. ALBERGHIERE           </t>
  </si>
  <si>
    <t xml:space="preserve">00000075       </t>
  </si>
  <si>
    <t xml:space="preserve">STORIE SRL                                  </t>
  </si>
  <si>
    <t xml:space="preserve">00000077       </t>
  </si>
  <si>
    <t xml:space="preserve">GP DATI SPA                                 </t>
  </si>
  <si>
    <t xml:space="preserve">00000078       </t>
  </si>
  <si>
    <t xml:space="preserve">LA PANTERA SRL                              </t>
  </si>
  <si>
    <t xml:space="preserve">00000086       </t>
  </si>
  <si>
    <t xml:space="preserve">RENTOKIL ITALIA SRL                         </t>
  </si>
  <si>
    <t xml:space="preserve">00000088       </t>
  </si>
  <si>
    <t xml:space="preserve">AMC DI GIOVANNI &amp; C. SNC                    </t>
  </si>
  <si>
    <t xml:space="preserve">00000101       </t>
  </si>
  <si>
    <t xml:space="preserve">DERMA SRL                                   </t>
  </si>
  <si>
    <t xml:space="preserve">00000102       </t>
  </si>
  <si>
    <t xml:space="preserve">AVVOCATI E COMMERCIALISTI ASSOCIATI         </t>
  </si>
  <si>
    <t xml:space="preserve">00000108       </t>
  </si>
  <si>
    <t xml:space="preserve">SEGAFREDO ZANETTI SPA                       </t>
  </si>
  <si>
    <t xml:space="preserve">00000112       </t>
  </si>
  <si>
    <t xml:space="preserve">RE.ALE. SOC.CONSORTILE ARL                  </t>
  </si>
  <si>
    <t xml:space="preserve">00000117       </t>
  </si>
  <si>
    <t xml:space="preserve">CENTRO CARTA TRIMBOLI                       </t>
  </si>
  <si>
    <t xml:space="preserve">00000118       </t>
  </si>
  <si>
    <t xml:space="preserve">FRATELLI TROTTA SRL                         </t>
  </si>
  <si>
    <t xml:space="preserve">00000120       </t>
  </si>
  <si>
    <t xml:space="preserve">LIGURESISTEMI SRL                           </t>
  </si>
  <si>
    <t xml:space="preserve">00000122       </t>
  </si>
  <si>
    <t xml:space="preserve">MANUELLI PIO GIORGIO                        </t>
  </si>
  <si>
    <t xml:space="preserve">00000128       </t>
  </si>
  <si>
    <t xml:space="preserve">FERRAMENTA ECOPRINT SNC                     </t>
  </si>
  <si>
    <t xml:space="preserve">00000130       </t>
  </si>
  <si>
    <t xml:space="preserve">LAVANDERIA MODERNA                          </t>
  </si>
  <si>
    <t xml:space="preserve">00000135       </t>
  </si>
  <si>
    <t xml:space="preserve">BORGHI MAURIZIO                             </t>
  </si>
  <si>
    <t xml:space="preserve">00000137       </t>
  </si>
  <si>
    <t xml:space="preserve">S.I.P.A. SPA                                </t>
  </si>
  <si>
    <t xml:space="preserve">00000139       </t>
  </si>
  <si>
    <t xml:space="preserve">CARLE MAURIZIO                              </t>
  </si>
  <si>
    <t xml:space="preserve">00000140       </t>
  </si>
  <si>
    <t xml:space="preserve">GIBIN &amp; C. SNC                              </t>
  </si>
  <si>
    <t xml:space="preserve">00000142       </t>
  </si>
  <si>
    <t xml:space="preserve">CENTRO FORNITURE ALBERGHIERE SNC            </t>
  </si>
  <si>
    <t xml:space="preserve">00000146       </t>
  </si>
  <si>
    <t xml:space="preserve">SKY ITALIA SRL                              </t>
  </si>
  <si>
    <t xml:space="preserve">00000147       </t>
  </si>
  <si>
    <t xml:space="preserve">GALLO &amp; C. SAS                              </t>
  </si>
  <si>
    <t xml:space="preserve">00000148       </t>
  </si>
  <si>
    <t xml:space="preserve">ASOLO PAGHE SRL                             </t>
  </si>
  <si>
    <t xml:space="preserve">00000149       </t>
  </si>
  <si>
    <t xml:space="preserve">MARTIGNONI S.R.L.                           </t>
  </si>
  <si>
    <t xml:space="preserve">00000151       </t>
  </si>
  <si>
    <t xml:space="preserve">NETPOLARIS SRL                              </t>
  </si>
  <si>
    <t xml:space="preserve">00000152       </t>
  </si>
  <si>
    <t xml:space="preserve">OLIVA 2000 SPA                              </t>
  </si>
  <si>
    <t xml:space="preserve">00000154       </t>
  </si>
  <si>
    <t xml:space="preserve">PANIFICIO ANDREI                            </t>
  </si>
  <si>
    <t xml:space="preserve">00000157       </t>
  </si>
  <si>
    <t xml:space="preserve">TECMARKET SERVIZI SPA                       </t>
  </si>
  <si>
    <t xml:space="preserve">00000162       </t>
  </si>
  <si>
    <t xml:space="preserve">SCHEDA CARBURANTE                           </t>
  </si>
  <si>
    <t xml:space="preserve">00000166       </t>
  </si>
  <si>
    <t xml:space="preserve">EUROPCAR ITALIA SPA                         </t>
  </si>
  <si>
    <t xml:space="preserve">00000169       </t>
  </si>
  <si>
    <t xml:space="preserve">MINA ASCENSORI SRL                          </t>
  </si>
  <si>
    <t xml:space="preserve">00000172       </t>
  </si>
  <si>
    <t xml:space="preserve">ECOLAB SPA                                  </t>
  </si>
  <si>
    <t xml:space="preserve">00000174       </t>
  </si>
  <si>
    <t xml:space="preserve">HOTEL RESERVATION SERVICE ROBERT RAGGE GMBH </t>
  </si>
  <si>
    <t xml:space="preserve">00000176       </t>
  </si>
  <si>
    <t xml:space="preserve">MONDOFFICE SRL                              </t>
  </si>
  <si>
    <t xml:space="preserve">00000177       </t>
  </si>
  <si>
    <t xml:space="preserve">SUPERBA TLC SRL                             </t>
  </si>
  <si>
    <t xml:space="preserve">00000180       </t>
  </si>
  <si>
    <t xml:space="preserve">OPERA PIA MARINA E CLIMATICA CREMASCA ONLUS </t>
  </si>
  <si>
    <t xml:space="preserve">00000181       </t>
  </si>
  <si>
    <t xml:space="preserve">REVASA S.A.S. DI MATTEO RIVA &amp; C.           </t>
  </si>
  <si>
    <t xml:space="preserve">00000184       </t>
  </si>
  <si>
    <t xml:space="preserve">ORA CONSULTING SRL                          </t>
  </si>
  <si>
    <t xml:space="preserve">00000189       </t>
  </si>
  <si>
    <t xml:space="preserve">COMMERCIALE MERCURIO SRL                    </t>
  </si>
  <si>
    <t xml:space="preserve">00000190       </t>
  </si>
  <si>
    <t xml:space="preserve">VENERE NET SPA                              </t>
  </si>
  <si>
    <t xml:space="preserve">00000192       </t>
  </si>
  <si>
    <t>S.I.A.E. SOCIETA' ITALIANA DEGLI AUTORI ED E</t>
  </si>
  <si>
    <t xml:space="preserve">00000196       </t>
  </si>
  <si>
    <t xml:space="preserve">RICHERI SAS                                 </t>
  </si>
  <si>
    <t xml:space="preserve">00000206       </t>
  </si>
  <si>
    <t xml:space="preserve">CANDIANO AVV.FRANCESCO                      </t>
  </si>
  <si>
    <t xml:space="preserve">00000209       </t>
  </si>
  <si>
    <t xml:space="preserve">HOTEL.DE AG                                 </t>
  </si>
  <si>
    <t xml:space="preserve">00000212       </t>
  </si>
  <si>
    <t xml:space="preserve">RAI - ABBONAMENTI SPECIALI - TORINO         </t>
  </si>
  <si>
    <t xml:space="preserve">00000215       </t>
  </si>
  <si>
    <t xml:space="preserve">BOOKING.COM B.V.                            </t>
  </si>
  <si>
    <t xml:space="preserve">00000221       </t>
  </si>
  <si>
    <t xml:space="preserve">COOP LIGURIA S.C.C.                         </t>
  </si>
  <si>
    <t xml:space="preserve">00000225       </t>
  </si>
  <si>
    <t xml:space="preserve">GS SPA                                      </t>
  </si>
  <si>
    <t xml:space="preserve">00000231       </t>
  </si>
  <si>
    <t xml:space="preserve">RM IMP.TELEFONICI SNC                       </t>
  </si>
  <si>
    <t xml:space="preserve">00000245       </t>
  </si>
  <si>
    <t xml:space="preserve">NADILE SRL                                  </t>
  </si>
  <si>
    <t xml:space="preserve">00000247       </t>
  </si>
  <si>
    <t xml:space="preserve">PROGETTO APERTO DI PANFILI &amp; C. SAS         </t>
  </si>
  <si>
    <t xml:space="preserve">00000250       </t>
  </si>
  <si>
    <t xml:space="preserve">ENI SPA DIVISIONE GAS E POWER               </t>
  </si>
  <si>
    <t xml:space="preserve">00000251       </t>
  </si>
  <si>
    <t xml:space="preserve">ORA CITY CASERTA SRL                        </t>
  </si>
  <si>
    <t xml:space="preserve">00000252       </t>
  </si>
  <si>
    <t xml:space="preserve">ING LEASE (ITALIA) S.P.A.                   </t>
  </si>
  <si>
    <t xml:space="preserve">00000255       </t>
  </si>
  <si>
    <t xml:space="preserve">ABASERVICE DI FRANCO PIO                    </t>
  </si>
  <si>
    <t xml:space="preserve">00000259       </t>
  </si>
  <si>
    <t xml:space="preserve">CARTOLERIA L'IDEA SNC                       </t>
  </si>
  <si>
    <t xml:space="preserve">00000265       </t>
  </si>
  <si>
    <t xml:space="preserve">AUTOPERTI DI ISNARDI E STRACCI SNC          </t>
  </si>
  <si>
    <t xml:space="preserve">00000269       </t>
  </si>
  <si>
    <t xml:space="preserve">UTILITA' SPA                                </t>
  </si>
  <si>
    <t xml:space="preserve">00000270       </t>
  </si>
  <si>
    <t xml:space="preserve">PIRAMEDIA SRL                               </t>
  </si>
  <si>
    <t xml:space="preserve">00000275       </t>
  </si>
  <si>
    <t xml:space="preserve">BRICOCENTER ITALIA S.R.L.                   </t>
  </si>
  <si>
    <t xml:space="preserve">00000276       </t>
  </si>
  <si>
    <t xml:space="preserve">VIVI SICILIA SRL                            </t>
  </si>
  <si>
    <t xml:space="preserve">00000277       </t>
  </si>
  <si>
    <t xml:space="preserve">COMUNE DI FINALE LIGURE                     </t>
  </si>
  <si>
    <t xml:space="preserve">00000280       </t>
  </si>
  <si>
    <t xml:space="preserve">CPE DI CECCARELLI C.&amp;C. SNC                 </t>
  </si>
  <si>
    <t xml:space="preserve">00000281       </t>
  </si>
  <si>
    <t xml:space="preserve">CROCCO.E DI OTTONELLO                       </t>
  </si>
  <si>
    <t xml:space="preserve">00000285       </t>
  </si>
  <si>
    <t xml:space="preserve">RISTORANTE IL SOGNO SAS                     </t>
  </si>
  <si>
    <t xml:space="preserve">00000297       </t>
  </si>
  <si>
    <t xml:space="preserve">DICO SPA                                    </t>
  </si>
  <si>
    <t xml:space="preserve">00000298       </t>
  </si>
  <si>
    <t xml:space="preserve">SILVESTRI GIORGIO                           </t>
  </si>
  <si>
    <t xml:space="preserve">00000301       </t>
  </si>
  <si>
    <t xml:space="preserve">FAST BOOKING                                </t>
  </si>
  <si>
    <t xml:space="preserve">00000308       </t>
  </si>
  <si>
    <t xml:space="preserve">BARBERO ROBERTO                             </t>
  </si>
  <si>
    <t xml:space="preserve">00000313       </t>
  </si>
  <si>
    <t xml:space="preserve">LAVA BIANCHERIA LELLA                       </t>
  </si>
  <si>
    <t xml:space="preserve">00000315       </t>
  </si>
  <si>
    <t xml:space="preserve">STAFF &amp; CO. SRL                             </t>
  </si>
  <si>
    <t xml:space="preserve">00000316       </t>
  </si>
  <si>
    <t xml:space="preserve">TECTRONIC DI VALENTE MAURIZIO               </t>
  </si>
  <si>
    <t xml:space="preserve">00000318       </t>
  </si>
  <si>
    <t xml:space="preserve">MINA LUCIANO SAS                            </t>
  </si>
  <si>
    <t xml:space="preserve">00000326       </t>
  </si>
  <si>
    <t xml:space="preserve">DIMENSIONE FRUTTA SRL                       </t>
  </si>
  <si>
    <t xml:space="preserve">00000328       </t>
  </si>
  <si>
    <t xml:space="preserve">PARODI GIULIO SAS                           </t>
  </si>
  <si>
    <t xml:space="preserve">00000330       </t>
  </si>
  <si>
    <t xml:space="preserve">LEOFRUTTA SRL                               </t>
  </si>
  <si>
    <t xml:space="preserve">00000337       </t>
  </si>
  <si>
    <t xml:space="preserve">PESCHERIA LA STELLA POLARE SNC              </t>
  </si>
  <si>
    <t xml:space="preserve">00000339       </t>
  </si>
  <si>
    <t xml:space="preserve">MAMBERTO SRL INTERNATIONAL TRAVEL           </t>
  </si>
  <si>
    <t xml:space="preserve">00000341       </t>
  </si>
  <si>
    <t xml:space="preserve">INDOOR S.N.C.                               </t>
  </si>
  <si>
    <t xml:space="preserve">00000342       </t>
  </si>
  <si>
    <t xml:space="preserve">GRENKE LOCAZIONE SRL                        </t>
  </si>
  <si>
    <t xml:space="preserve">00000343       </t>
  </si>
  <si>
    <t xml:space="preserve">ERREBI SRL-AG.ZURICH INSURANCE PLC          </t>
  </si>
  <si>
    <t xml:space="preserve">00000344       </t>
  </si>
  <si>
    <t xml:space="preserve">AGRISILOS SRL                               </t>
  </si>
  <si>
    <t xml:space="preserve">00000345       </t>
  </si>
  <si>
    <t xml:space="preserve">SHOPPING JIN SRL                            </t>
  </si>
  <si>
    <t xml:space="preserve">00000347       </t>
  </si>
  <si>
    <t xml:space="preserve">VEGA SRL                                    </t>
  </si>
  <si>
    <t xml:space="preserve">00000355       </t>
  </si>
  <si>
    <t xml:space="preserve">R.P.G. DI MINA ROCCO                        </t>
  </si>
  <si>
    <t xml:space="preserve">00000358       </t>
  </si>
  <si>
    <t xml:space="preserve">S.A.M.E. SRL                                </t>
  </si>
  <si>
    <t xml:space="preserve">00000359       </t>
  </si>
  <si>
    <t xml:space="preserve">ART DECOR DI LENA ANDREA                    </t>
  </si>
  <si>
    <t xml:space="preserve">00000360       </t>
  </si>
  <si>
    <t xml:space="preserve">CERVINO SRL                                 </t>
  </si>
  <si>
    <t xml:space="preserve">00000361       </t>
  </si>
  <si>
    <t xml:space="preserve">PELLEGRINI SPA                              </t>
  </si>
  <si>
    <t xml:space="preserve">00000365       </t>
  </si>
  <si>
    <t xml:space="preserve">L'ALCO GRANDI MAGAZZINI SPA                 </t>
  </si>
  <si>
    <t xml:space="preserve">00000367       </t>
  </si>
  <si>
    <t xml:space="preserve">REY DAMIANO ELETTROTECNICA                  </t>
  </si>
  <si>
    <t xml:space="preserve">00000369       </t>
  </si>
  <si>
    <t xml:space="preserve">RAMASSO PISCINE SAS                         </t>
  </si>
  <si>
    <t xml:space="preserve">00000372       </t>
  </si>
  <si>
    <t xml:space="preserve">MOMBELLI IDRAULICA SRL                      </t>
  </si>
  <si>
    <t xml:space="preserve">00000377       </t>
  </si>
  <si>
    <t xml:space="preserve">GESTI.SAV SRL                               </t>
  </si>
  <si>
    <t xml:space="preserve">00000382       </t>
  </si>
  <si>
    <t xml:space="preserve">IMPRESA AMBIENTE SRL                        </t>
  </si>
  <si>
    <t xml:space="preserve">00000389       </t>
  </si>
  <si>
    <t xml:space="preserve">CIRAVEGNA GIUSEPPE &amp; C. SCN                 </t>
  </si>
  <si>
    <t xml:space="preserve">00000390       </t>
  </si>
  <si>
    <t xml:space="preserve">ARCHE' COOP. SOC. A R.L.                    </t>
  </si>
  <si>
    <t xml:space="preserve">00000391       </t>
  </si>
  <si>
    <t xml:space="preserve">CARGLASS S.P.A.                             </t>
  </si>
  <si>
    <t xml:space="preserve">00000393       </t>
  </si>
  <si>
    <t xml:space="preserve">ALBERGO ANGELINI                            </t>
  </si>
  <si>
    <t xml:space="preserve">00000402       </t>
  </si>
  <si>
    <t xml:space="preserve">RUBINO AVV.FRANCESCO                        </t>
  </si>
  <si>
    <t xml:space="preserve">00000404       </t>
  </si>
  <si>
    <t xml:space="preserve">BUSIN PESCA SRL                             </t>
  </si>
  <si>
    <t xml:space="preserve">00000413       </t>
  </si>
  <si>
    <t xml:space="preserve">ZECCHINO STEFANO                            </t>
  </si>
  <si>
    <t xml:space="preserve">00000414       </t>
  </si>
  <si>
    <t xml:space="preserve">ROCCATAGLIATA CARMEN                        </t>
  </si>
  <si>
    <t xml:space="preserve">00000415       </t>
  </si>
  <si>
    <t xml:space="preserve">ARMONIA SCARL                               </t>
  </si>
  <si>
    <t xml:space="preserve">00000416       </t>
  </si>
  <si>
    <t xml:space="preserve">KISENE' SGIULIANO SPA                       </t>
  </si>
  <si>
    <t xml:space="preserve">00000417       </t>
  </si>
  <si>
    <t xml:space="preserve">ENERCOM SRL                                 </t>
  </si>
  <si>
    <t xml:space="preserve">00000418       </t>
  </si>
  <si>
    <t xml:space="preserve">ARUBA S.P.A.                                </t>
  </si>
  <si>
    <t xml:space="preserve">00000419       </t>
  </si>
  <si>
    <t xml:space="preserve">IDEA DI YE SUNBIN                           </t>
  </si>
  <si>
    <t xml:space="preserve">00000420       </t>
  </si>
  <si>
    <t xml:space="preserve">BREAKFAST SERVICE                           </t>
  </si>
  <si>
    <t xml:space="preserve">00000421       </t>
  </si>
  <si>
    <t xml:space="preserve">ENEL SERVIZIO ELETTRICO S.P.A.              </t>
  </si>
  <si>
    <t xml:space="preserve">00000422       </t>
  </si>
  <si>
    <t xml:space="preserve">DIMAR SPA                                   </t>
  </si>
  <si>
    <t xml:space="preserve">00000423       </t>
  </si>
  <si>
    <t xml:space="preserve">ABBATE LUCA SRL                             </t>
  </si>
  <si>
    <t xml:space="preserve">00000424       </t>
  </si>
  <si>
    <t xml:space="preserve">MAREGEL SRL                                 </t>
  </si>
  <si>
    <t xml:space="preserve">00000426       </t>
  </si>
  <si>
    <t xml:space="preserve">VODAFONE OMNITEL N.V.                       </t>
  </si>
  <si>
    <t xml:space="preserve">00000427       </t>
  </si>
  <si>
    <t xml:space="preserve">ALBINO CHIESA SRL                           </t>
  </si>
  <si>
    <t xml:space="preserve">00000428       </t>
  </si>
  <si>
    <t xml:space="preserve">MOTOSHOP SNC                                </t>
  </si>
  <si>
    <t xml:space="preserve">00000429       </t>
  </si>
  <si>
    <t xml:space="preserve">RAVERA DAVIDE                               </t>
  </si>
  <si>
    <t xml:space="preserve">00000430       </t>
  </si>
  <si>
    <t xml:space="preserve">CAMERETTI LUISA DOTTORE COMMERCIALISTA      </t>
  </si>
  <si>
    <t xml:space="preserve">00000431       </t>
  </si>
  <si>
    <t xml:space="preserve">ZAZZERON DAMIANO                            </t>
  </si>
  <si>
    <t xml:space="preserve">00000432       </t>
  </si>
  <si>
    <t xml:space="preserve">NECCHI DOTT.GIULIANO GIOVANNI               </t>
  </si>
  <si>
    <t xml:space="preserve">00000433       </t>
  </si>
  <si>
    <t xml:space="preserve">STUDIO ASS.AVV.TO AMATO-CORONA              </t>
  </si>
  <si>
    <t xml:space="preserve">00000434       </t>
  </si>
  <si>
    <t xml:space="preserve">CAMPA AVV. MASSIMO                          </t>
  </si>
  <si>
    <t xml:space="preserve">00000435       </t>
  </si>
  <si>
    <t xml:space="preserve">I FEEL GOOD FINALE                          </t>
  </si>
  <si>
    <t xml:space="preserve">00000436       </t>
  </si>
  <si>
    <t xml:space="preserve">SALCA SRL UNIP.                             </t>
  </si>
  <si>
    <t xml:space="preserve">00000437       </t>
  </si>
  <si>
    <t xml:space="preserve">CONVERTI GIULIANA MARIA                     </t>
  </si>
  <si>
    <t xml:space="preserve">00000438       </t>
  </si>
  <si>
    <t xml:space="preserve">STUDIO NOTARILE FERDINANDO CUTINO           </t>
  </si>
  <si>
    <t xml:space="preserve">00000439       </t>
  </si>
  <si>
    <t xml:space="preserve">PATRICK SNC                                 </t>
  </si>
  <si>
    <t xml:space="preserve">00000440       </t>
  </si>
  <si>
    <t xml:space="preserve">INPS                                        </t>
  </si>
  <si>
    <t xml:space="preserve">00000441       </t>
  </si>
  <si>
    <t xml:space="preserve">UVET AMEX TRAVEL SPA                        </t>
  </si>
  <si>
    <t xml:space="preserve">00000442       </t>
  </si>
  <si>
    <t xml:space="preserve">JOB IN TURISM SRL                           </t>
  </si>
  <si>
    <t xml:space="preserve">00000443       </t>
  </si>
  <si>
    <t xml:space="preserve">RIST.DEL PONTE                              </t>
  </si>
  <si>
    <t xml:space="preserve">00000444       </t>
  </si>
  <si>
    <t xml:space="preserve">LEONE SRL                                   </t>
  </si>
  <si>
    <t xml:space="preserve">00000445       </t>
  </si>
  <si>
    <t xml:space="preserve">AUTONOBILE DI VINCENZO NOBILE               </t>
  </si>
  <si>
    <t xml:space="preserve">00000446       </t>
  </si>
  <si>
    <t xml:space="preserve">NUOVO TRASPORTO VIAGGIATORI SPA             </t>
  </si>
  <si>
    <t xml:space="preserve">00000447       </t>
  </si>
  <si>
    <t xml:space="preserve">SOTTOZERO SAS                               </t>
  </si>
  <si>
    <t xml:space="preserve">00000448       </t>
  </si>
  <si>
    <t xml:space="preserve">ACQUASOAP SNC                               </t>
  </si>
  <si>
    <t xml:space="preserve">00000450       </t>
  </si>
  <si>
    <t xml:space="preserve">CLIO SERVICE                                </t>
  </si>
  <si>
    <t xml:space="preserve">000701         </t>
  </si>
  <si>
    <t xml:space="preserve">1Attività      </t>
  </si>
  <si>
    <t xml:space="preserve">CREDITI VSO CLIENTI                         </t>
  </si>
  <si>
    <t xml:space="preserve">00000005       </t>
  </si>
  <si>
    <t xml:space="preserve">00000007       </t>
  </si>
  <si>
    <t xml:space="preserve">HOTEL DEL GOLFO                             </t>
  </si>
  <si>
    <t xml:space="preserve">00000008       </t>
  </si>
  <si>
    <t xml:space="preserve">DE PAOLINI ALEXANDRA                        </t>
  </si>
  <si>
    <t xml:space="preserve">00000009       </t>
  </si>
  <si>
    <t xml:space="preserve">TORRENS DE PAOLINI DORIS                    </t>
  </si>
  <si>
    <t xml:space="preserve">00000010       </t>
  </si>
  <si>
    <t xml:space="preserve">BFS PARTNERS SPA                            </t>
  </si>
  <si>
    <t xml:space="preserve">00000011       </t>
  </si>
  <si>
    <t xml:space="preserve">00000012       </t>
  </si>
  <si>
    <t xml:space="preserve">NOE NEW OLD ECONOMY SRL                     </t>
  </si>
  <si>
    <t xml:space="preserve">00000014       </t>
  </si>
  <si>
    <t xml:space="preserve">ENNEVOLTE SRL                               </t>
  </si>
  <si>
    <t xml:space="preserve">00000016       </t>
  </si>
  <si>
    <t xml:space="preserve">GRANERO SRL                                 </t>
  </si>
  <si>
    <t xml:space="preserve">00000019       </t>
  </si>
  <si>
    <t xml:space="preserve">00000021       </t>
  </si>
  <si>
    <t xml:space="preserve">BONA ERMELINDA                              </t>
  </si>
  <si>
    <t xml:space="preserve">00000022       </t>
  </si>
  <si>
    <t xml:space="preserve">MARCHESINO ANTONIO                          </t>
  </si>
  <si>
    <t xml:space="preserve">00000025       </t>
  </si>
  <si>
    <t xml:space="preserve">HOTELBEDS PRODUCT S.L.U.                    </t>
  </si>
  <si>
    <t xml:space="preserve">00000027       </t>
  </si>
  <si>
    <t xml:space="preserve">WORLDWIDE HOTEL LINK                        </t>
  </si>
  <si>
    <t xml:space="preserve">00000029       </t>
  </si>
  <si>
    <t xml:space="preserve">SRAM CORPORATION EUROPE                     </t>
  </si>
  <si>
    <t xml:space="preserve">00000042       </t>
  </si>
  <si>
    <t xml:space="preserve">CERVED GROUP SPA                            </t>
  </si>
  <si>
    <t xml:space="preserve">00000045       </t>
  </si>
  <si>
    <t xml:space="preserve">00000046       </t>
  </si>
  <si>
    <t xml:space="preserve">00009999       </t>
  </si>
  <si>
    <t xml:space="preserve">SOSPESI DA SISTEMARE                        </t>
  </si>
  <si>
    <t>DA COMP.</t>
  </si>
  <si>
    <t>OK</t>
  </si>
  <si>
    <t>???</t>
  </si>
  <si>
    <t>DI CUI 768 A/B PROTESTATO</t>
  </si>
  <si>
    <t>Arredi</t>
  </si>
  <si>
    <t>Costi</t>
  </si>
  <si>
    <t xml:space="preserve">Ricavi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</si>
</sst>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i/>
      <sz val="20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5"/>
      <color indexed="62"/>
      <name val="Verdana"/>
      <family val="2"/>
    </font>
    <font>
      <b/>
      <sz val="10"/>
      <color indexed="62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6"/>
      <color indexed="62"/>
      <name val="Verdana"/>
      <family val="2"/>
    </font>
    <font>
      <b/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" fontId="13" fillId="0" borderId="0" applyFill="0" applyBorder="0" applyAlignment="0" applyProtection="0"/>
    <xf numFmtId="4" fontId="15" fillId="0" borderId="0" applyFill="0" applyBorder="0" applyAlignment="0" applyProtection="0"/>
    <xf numFmtId="4" fontId="17" fillId="0" borderId="0" applyFill="0" applyBorder="0" applyAlignment="0" applyProtection="0"/>
    <xf numFmtId="4" fontId="18" fillId="0" borderId="0" applyFill="0" applyBorder="0" applyAlignment="0" applyProtection="0"/>
  </cellStyleXfs>
  <cellXfs count="40">
    <xf numFmtId="0" fontId="0" fillId="0" borderId="0" xfId="0"/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4" fontId="0" fillId="0" borderId="0" xfId="0" applyNumberFormat="1" applyBorder="1"/>
    <xf numFmtId="0" fontId="1" fillId="0" borderId="0" xfId="0" applyFont="1"/>
    <xf numFmtId="0" fontId="0" fillId="2" borderId="0" xfId="0" applyFill="1"/>
    <xf numFmtId="4" fontId="0" fillId="2" borderId="0" xfId="0" applyNumberFormat="1" applyFill="1" applyBorder="1"/>
    <xf numFmtId="0" fontId="0" fillId="0" borderId="0" xfId="0" applyFont="1"/>
    <xf numFmtId="4" fontId="2" fillId="2" borderId="0" xfId="0" applyNumberFormat="1" applyFont="1" applyFill="1" applyBorder="1"/>
    <xf numFmtId="0" fontId="4" fillId="0" borderId="0" xfId="0" applyFont="1"/>
    <xf numFmtId="0" fontId="0" fillId="3" borderId="0" xfId="0" applyFill="1"/>
    <xf numFmtId="0" fontId="5" fillId="0" borderId="0" xfId="0" applyFont="1"/>
    <xf numFmtId="4" fontId="0" fillId="4" borderId="1" xfId="0" applyNumberFormat="1" applyFill="1" applyBorder="1"/>
    <xf numFmtId="4" fontId="0" fillId="3" borderId="0" xfId="0" applyNumberFormat="1" applyFill="1" applyBorder="1"/>
    <xf numFmtId="0" fontId="6" fillId="0" borderId="0" xfId="0" applyFont="1"/>
    <xf numFmtId="4" fontId="0" fillId="0" borderId="0" xfId="0" applyNumberFormat="1"/>
    <xf numFmtId="4" fontId="0" fillId="4" borderId="2" xfId="0" applyNumberFormat="1" applyFill="1" applyBorder="1"/>
    <xf numFmtId="0" fontId="7" fillId="0" borderId="0" xfId="0" applyFont="1"/>
    <xf numFmtId="4" fontId="1" fillId="3" borderId="0" xfId="0" applyNumberFormat="1" applyFont="1" applyFill="1" applyBorder="1"/>
    <xf numFmtId="0" fontId="0" fillId="4" borderId="2" xfId="0" applyFill="1" applyBorder="1"/>
    <xf numFmtId="0" fontId="0" fillId="3" borderId="0" xfId="0" applyFill="1" applyBorder="1"/>
    <xf numFmtId="0" fontId="9" fillId="0" borderId="0" xfId="0" applyFont="1"/>
    <xf numFmtId="0" fontId="10" fillId="0" borderId="0" xfId="0" applyFont="1"/>
    <xf numFmtId="4" fontId="10" fillId="0" borderId="0" xfId="0" applyNumberFormat="1" applyFont="1"/>
    <xf numFmtId="4" fontId="9" fillId="4" borderId="2" xfId="0" applyNumberFormat="1" applyFont="1" applyFill="1" applyBorder="1"/>
    <xf numFmtId="4" fontId="1" fillId="0" borderId="0" xfId="0" applyNumberFormat="1" applyFont="1"/>
    <xf numFmtId="0" fontId="0" fillId="4" borderId="3" xfId="0" applyFill="1" applyBorder="1"/>
    <xf numFmtId="4" fontId="7" fillId="4" borderId="3" xfId="0" applyNumberFormat="1" applyFont="1" applyFill="1" applyBorder="1"/>
    <xf numFmtId="0" fontId="8" fillId="5" borderId="4" xfId="0" applyFont="1" applyFill="1" applyBorder="1"/>
    <xf numFmtId="4" fontId="8" fillId="5" borderId="4" xfId="0" applyNumberFormat="1" applyFont="1" applyFill="1" applyBorder="1"/>
    <xf numFmtId="4" fontId="7" fillId="4" borderId="2" xfId="0" applyNumberFormat="1" applyFont="1" applyFill="1" applyBorder="1"/>
    <xf numFmtId="4" fontId="11" fillId="5" borderId="4" xfId="0" applyNumberFormat="1" applyFont="1" applyFill="1" applyBorder="1"/>
    <xf numFmtId="4" fontId="12" fillId="5" borderId="4" xfId="0" applyNumberFormat="1" applyFont="1" applyFill="1" applyBorder="1"/>
    <xf numFmtId="4" fontId="14" fillId="0" borderId="0" xfId="1" applyFont="1"/>
    <xf numFmtId="4" fontId="15" fillId="0" borderId="0" xfId="2"/>
    <xf numFmtId="4" fontId="16" fillId="0" borderId="0" xfId="2" applyFont="1"/>
    <xf numFmtId="4" fontId="19" fillId="0" borderId="0" xfId="2" applyFont="1" applyAlignment="1">
      <alignment horizontal="center"/>
    </xf>
    <xf numFmtId="4" fontId="15" fillId="0" borderId="0" xfId="2" applyFont="1"/>
    <xf numFmtId="4" fontId="16" fillId="0" borderId="0" xfId="1" applyFont="1"/>
  </cellXfs>
  <cellStyles count="5">
    <cellStyle name="Dettaglio" xfId="3"/>
    <cellStyle name="LivelloRiga_1" xfId="4"/>
    <cellStyle name="LivelloRiga_2" xfId="1" builtinId="1" iLevel="1"/>
    <cellStyle name="Normale" xfId="0" builtinId="0"/>
    <cellStyle name="Normale 2" xfId="2"/>
  </cellStyles>
  <dxfs count="75">
    <dxf>
      <numFmt numFmtId="4" formatCode="#,##0.00"/>
      <fill>
        <patternFill patternType="solid">
          <fgColor indexed="64"/>
          <bgColor theme="9"/>
        </patternFill>
      </fill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9"/>
        </patternFill>
      </fill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9"/>
        </patternFill>
      </fill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4" formatCode="#,##0.00"/>
      <fill>
        <patternFill patternType="solid">
          <fgColor indexed="64"/>
          <bgColor theme="9"/>
        </patternFill>
      </fill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9" formatCode="dd/mm/yyyy"/>
      <border diagonalUp="0" diagonalDown="0" outline="0">
        <left/>
        <right/>
        <top/>
        <bottom/>
      </border>
    </dxf>
    <dxf>
      <numFmt numFmtId="19" formatCode="dd/mm/yyyy"/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numFmt numFmtId="4" formatCode="#,##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Query da ProjObras" connectionId="3" autoFormatId="16" applyNumberFormats="0" applyBorderFormats="0" applyFontFormats="0" applyPatternFormats="0" applyAlignmentFormats="0" applyWidthHeightFormats="0">
  <queryTableRefresh nextId="19">
    <queryTableFields count="17">
      <queryTableField id="1" name="ANAENTIT1" tableColumnId="1"/>
      <queryTableField id="2" name="ANCCAF" tableColumnId="2"/>
      <queryTableField id="3" name="ANAKCC" tableColumnId="3"/>
      <queryTableField id="4" name="ANAKSC" tableColumnId="4"/>
      <queryTableField id="5" name="ANCCC1" tableColumnId="5"/>
      <queryTableField id="7" name="ANADESBREV" tableColumnId="7"/>
      <queryTableField id="8" name="STCVBI" tableColumnId="8"/>
      <queryTableField id="9" name="STCACQ" tableColumnId="9"/>
      <queryTableField id="10" name="$$$DECREM" tableColumnId="10"/>
      <queryTableField id="11" name="STCVBF" tableColumnId="11"/>
      <queryTableField id="12" name="$$$FONDOI" tableColumnId="12"/>
      <queryTableField id="13" name="STCPALIQ1" tableColumnId="13"/>
      <queryTableField id="14" name="STCQUOTA1" tableColumnId="14"/>
      <queryTableField id="15" name="$$$RETFON" tableColumnId="15"/>
      <queryTableField id="16" name="$$$FONDOF" tableColumnId="16"/>
      <queryTableField id="17" name="ANCDTINAMM" tableColumnId="17"/>
      <queryTableField id="18" name="STCCOD" tableColumnId="18"/>
    </queryTableFields>
    <queryTableDeletedFields count="1">
      <deletedField name="ANCCC2"/>
    </queryTableDeletedFields>
  </queryTableRefresh>
</queryTable>
</file>

<file path=xl/queryTables/queryTable2.xml><?xml version="1.0" encoding="utf-8"?>
<queryTable xmlns="http://schemas.openxmlformats.org/spreadsheetml/2006/main" name="Query da ProjObras" connectionId="2" autoFormatId="16" applyNumberFormats="0" applyBorderFormats="0" applyFontFormats="0" applyPatternFormats="0" applyAlignmentFormats="0" applyWidthHeightFormats="0">
  <queryTableRefresh nextId="19">
    <queryTableFields count="13">
      <queryTableField id="1" name="ANAENTIT1" tableColumnId="1"/>
      <queryTableField id="2" name="ANCCAF" tableColumnId="2"/>
      <queryTableField id="3" name="ANAKCC" tableColumnId="3"/>
      <queryTableField id="4" name="ANAKSC" tableColumnId="4"/>
      <queryTableField id="5" name="ANCCC1" tableColumnId="5"/>
      <queryTableField id="7" name="ANADESBREV" tableColumnId="7"/>
      <queryTableField id="8" name="STCVBI" tableColumnId="8"/>
      <queryTableField id="9" name="STCACQ" tableColumnId="9"/>
      <queryTableField id="10" name="$$$DECREM" tableColumnId="10"/>
      <queryTableField id="11" name="STCVBF" tableColumnId="11"/>
      <queryTableField id="16" name="$$$FONDOF" tableColumnId="16"/>
      <queryTableField id="17" name="ANCDTINAMM" tableColumnId="17"/>
      <queryTableField id="18" name="STCCOD" tableColumnId="18"/>
    </queryTableFields>
    <queryTableDeletedFields count="5">
      <deletedField name="ANCCC2"/>
      <deletedField name="$$$FONDOI"/>
      <deletedField name="STCPALIQ1"/>
      <deletedField name="STCQUOTA1"/>
      <deletedField name="$$$RETFON"/>
    </queryTableDeletedFields>
  </queryTableRefresh>
</queryTable>
</file>

<file path=xl/queryTables/queryTable3.xml><?xml version="1.0" encoding="utf-8"?>
<queryTable xmlns="http://schemas.openxmlformats.org/spreadsheetml/2006/main" name="Query da ProjObras" connectionId="1" autoFormatId="16" applyNumberFormats="0" applyBorderFormats="0" applyFontFormats="0" applyPatternFormats="0" applyAlignmentFormats="0" applyWidthHeightFormats="0">
  <queryTableRefresh nextId="19">
    <queryTableFields count="13">
      <queryTableField id="1" name="ANAENTIT1" tableColumnId="1"/>
      <queryTableField id="2" name="ANCCAF" tableColumnId="2"/>
      <queryTableField id="3" name="ANAKCC" tableColumnId="3"/>
      <queryTableField id="4" name="ANAKSC" tableColumnId="4"/>
      <queryTableField id="5" name="ANCCC1" tableColumnId="5"/>
      <queryTableField id="7" name="ANADESBREV" tableColumnId="7"/>
      <queryTableField id="8" name="STCVBI" tableColumnId="8"/>
      <queryTableField id="9" name="STCACQ" tableColumnId="9"/>
      <queryTableField id="10" name="$$$DECREM" tableColumnId="10"/>
      <queryTableField id="11" name="STCVBF" tableColumnId="11"/>
      <queryTableField id="16" name="$$$FONDOF" tableColumnId="16"/>
      <queryTableField id="17" name="ANCDTINAMM" tableColumnId="17"/>
      <queryTableField id="18" name="STCCOD" tableColumnId="18"/>
    </queryTableFields>
    <queryTableDeletedFields count="5">
      <deletedField name="ANCCC2"/>
      <deletedField name="$$$FONDOI"/>
      <deletedField name="STCPALIQ1"/>
      <deletedField name="STCQUOTA1"/>
      <deletedField name="$$$RETFON"/>
    </queryTableDeletedFields>
  </queryTableRefresh>
</queryTable>
</file>

<file path=xl/queryTables/queryTable4.xml><?xml version="1.0" encoding="utf-8"?>
<queryTable xmlns="http://schemas.openxmlformats.org/spreadsheetml/2006/main" name="Query da ProjObras" connectionId="4" autoFormatId="16" applyNumberFormats="0" applyBorderFormats="0" applyFontFormats="0" applyPatternFormats="0" applyAlignmentFormats="0" applyWidthHeightFormats="0">
  <queryTableRefresh nextId="20" unboundColumnsRight="1">
    <queryTableFields count="14">
      <queryTableField id="1" name="ANAENTIT1" tableColumnId="1"/>
      <queryTableField id="2" name="ANCCAF" tableColumnId="2"/>
      <queryTableField id="3" name="ANAKCC" tableColumnId="3"/>
      <queryTableField id="4" name="ANAKSC" tableColumnId="4"/>
      <queryTableField id="5" name="ANCCC1" tableColumnId="5"/>
      <queryTableField id="7" name="ANADESBREV" tableColumnId="7"/>
      <queryTableField id="8" name="STCVBI" tableColumnId="8"/>
      <queryTableField id="9" name="STCACQ" tableColumnId="9"/>
      <queryTableField id="10" name="$$$DECREM" tableColumnId="10"/>
      <queryTableField id="11" name="STCVBF" tableColumnId="11"/>
      <queryTableField id="16" name="$$$FONDOF" tableColumnId="16"/>
      <queryTableField id="17" name="ANCDTINAMM" tableColumnId="17"/>
      <queryTableField id="18" name="STCCOD" tableColumnId="18"/>
      <queryTableField id="19" dataBound="0" tableColumnId="6"/>
    </queryTableFields>
    <queryTableDeletedFields count="5">
      <deletedField name="ANCCC2"/>
      <deletedField name="$$$FONDOI"/>
      <deletedField name="STCPALIQ1"/>
      <deletedField name="STCQUOTA1"/>
      <deletedField name="$$$RETFON"/>
    </queryTableDeletedFields>
  </queryTableRefresh>
</queryTable>
</file>

<file path=xl/queryTables/queryTable5.xml><?xml version="1.0" encoding="utf-8"?>
<queryTable xmlns="http://schemas.openxmlformats.org/spreadsheetml/2006/main" name="Query da ProjObras" connectionId="5" autoFormatId="16" applyNumberFormats="0" applyBorderFormats="0" applyFontFormats="0" applyPatternFormats="0" applyAlignmentFormats="0" applyWidthHeightFormats="0">
  <queryTableRefresh nextId="19">
    <queryTableFields count="13">
      <queryTableField id="1" name="ANAENTIT1" tableColumnId="1"/>
      <queryTableField id="2" name="ANCCAF" tableColumnId="2"/>
      <queryTableField id="3" name="ANAKCC" tableColumnId="3"/>
      <queryTableField id="4" name="ANAKSC" tableColumnId="4"/>
      <queryTableField id="5" name="ANCCC1" tableColumnId="5"/>
      <queryTableField id="7" name="ANADESBREV" tableColumnId="7"/>
      <queryTableField id="8" name="STCVBI" tableColumnId="8"/>
      <queryTableField id="9" name="STCACQ" tableColumnId="9"/>
      <queryTableField id="10" name="$$$DECREM" tableColumnId="10"/>
      <queryTableField id="11" name="STCVBF" tableColumnId="11"/>
      <queryTableField id="16" name="$$$FONDOF" tableColumnId="16"/>
      <queryTableField id="17" name="ANCDTINAMM" tableColumnId="17"/>
      <queryTableField id="18" name="STCCOD" tableColumnId="18"/>
    </queryTableFields>
    <queryTableDeletedFields count="5">
      <deletedField name="ANCCC2"/>
      <deletedField name="$$$FONDOI"/>
      <deletedField name="STCPALIQ1"/>
      <deletedField name="STCQUOTA1"/>
      <deletedField name="$$$RETF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id="3" name="Tabella_Query_da_ProjObras34" displayName="Tabella_Query_da_ProjObras34" ref="A1:Q93" tableType="queryTable" totalsRowCount="1">
  <autoFilter ref="A1:Q92">
    <filterColumn colId="2">
      <filters>
        <filter val="000302"/>
      </filters>
    </filterColumn>
  </autoFilter>
  <tableColumns count="17">
    <tableColumn id="1" uniqueName="1" name="ANAENTIT1" queryTableFieldId="1" totalsRowDxfId="74"/>
    <tableColumn id="2" uniqueName="2" name="ANCCAF" queryTableFieldId="2" totalsRowDxfId="73"/>
    <tableColumn id="3" uniqueName="3" name="ANAKCC" queryTableFieldId="3" totalsRowDxfId="72"/>
    <tableColumn id="4" uniqueName="4" name="ANAKSC" queryTableFieldId="4" totalsRowDxfId="71"/>
    <tableColumn id="5" uniqueName="5" name="ANCCC1" queryTableFieldId="5" totalsRowDxfId="70"/>
    <tableColumn id="7" uniqueName="7" name="ANADESBREV" queryTableFieldId="7" totalsRowDxfId="69"/>
    <tableColumn id="8" uniqueName="8" name="STCVBI" totalsRowFunction="custom" queryTableFieldId="8" totalsRowDxfId="68">
      <totalsRowFormula>SUBTOTAL(9,G2:G92)</totalsRowFormula>
    </tableColumn>
    <tableColumn id="9" uniqueName="9" name="STCACQ" totalsRowFunction="custom" queryTableFieldId="9" totalsRowDxfId="67">
      <totalsRowFormula>SUBTOTAL(9,H2:H92)</totalsRowFormula>
    </tableColumn>
    <tableColumn id="10" uniqueName="10" name="$$$DECREM" totalsRowFunction="custom" queryTableFieldId="10" totalsRowDxfId="66">
      <totalsRowFormula>SUBTOTAL(9,I2:I92)</totalsRowFormula>
    </tableColumn>
    <tableColumn id="11" uniqueName="11" name="STCVBF" totalsRowFunction="custom" queryTableFieldId="11" totalsRowDxfId="65">
      <totalsRowFormula>SUBTOTAL(9,J2:J92)</totalsRowFormula>
    </tableColumn>
    <tableColumn id="12" uniqueName="12" name="$$$FONDOI" totalsRowFunction="custom" queryTableFieldId="12" totalsRowDxfId="64">
      <totalsRowFormula>SUBTOTAL(9,K2:K92)</totalsRowFormula>
    </tableColumn>
    <tableColumn id="13" uniqueName="13" name="STCPALIQ1" queryTableFieldId="13" totalsRowDxfId="63"/>
    <tableColumn id="14" uniqueName="14" name="STCQUOTA1" totalsRowFunction="custom" queryTableFieldId="14" totalsRowDxfId="62">
      <totalsRowFormula>SUBTOTAL(9,M2:M92)</totalsRowFormula>
    </tableColumn>
    <tableColumn id="15" uniqueName="15" name="$$$RETFON" totalsRowFunction="custom" queryTableFieldId="15" totalsRowDxfId="61">
      <totalsRowFormula>SUBTOTAL(9,N2:N92)</totalsRowFormula>
    </tableColumn>
    <tableColumn id="16" uniqueName="16" name="$$$FONDOF" totalsRowFunction="custom" queryTableFieldId="16" totalsRowDxfId="60">
      <totalsRowFormula>SUBTOTAL(9,O2:O92)</totalsRowFormula>
    </tableColumn>
    <tableColumn id="17" uniqueName="17" name="ANCDTINAMM" queryTableFieldId="17" dataDxfId="59" totalsRowDxfId="58"/>
    <tableColumn id="18" uniqueName="18" name="STCCOD" queryTableFieldId="18" totalsRowDxfId="5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la_Query_da_ProjObras3" displayName="Tabella_Query_da_ProjObras3" ref="A1:M93" tableType="queryTable" totalsRowCount="1">
  <autoFilter ref="A1:M92">
    <filterColumn colId="2">
      <filters>
        <filter val="000303"/>
      </filters>
    </filterColumn>
    <filterColumn colId="5">
      <filters>
        <filter val="ARMADI CAMERE S67000"/>
        <filter val="ARREDI HOTEL FINALPI"/>
        <filter val="CABINA ARMADIO 1800X"/>
        <filter val="COMODINI S67000084"/>
      </filters>
    </filterColumn>
  </autoFilter>
  <tableColumns count="13">
    <tableColumn id="1" uniqueName="1" name="ANAENTIT1" queryTableFieldId="1" totalsRowDxfId="56"/>
    <tableColumn id="2" uniqueName="2" name="ANCCAF" queryTableFieldId="2" totalsRowDxfId="55"/>
    <tableColumn id="3" uniqueName="3" name="ANAKCC" queryTableFieldId="3" totalsRowDxfId="54"/>
    <tableColumn id="4" uniqueName="4" name="ANAKSC" queryTableFieldId="4" totalsRowDxfId="53"/>
    <tableColumn id="5" uniqueName="5" name="ANCCC1" queryTableFieldId="5" totalsRowDxfId="52"/>
    <tableColumn id="7" uniqueName="7" name="ANADESBREV" queryTableFieldId="7" totalsRowDxfId="51"/>
    <tableColumn id="8" uniqueName="8" name="STORICO" totalsRowFunction="custom" queryTableFieldId="8" totalsRowDxfId="50">
      <totalsRowFormula>SUBTOTAL(9,G2:G92)</totalsRowFormula>
    </tableColumn>
    <tableColumn id="9" uniqueName="9" name="ACQ.2012" totalsRowFunction="custom" queryTableFieldId="9" totalsRowDxfId="49">
      <totalsRowFormula>SUBTOTAL(9,H2:H92)</totalsRowFormula>
    </tableColumn>
    <tableColumn id="10" uniqueName="10" name="VEND.2012" totalsRowFunction="custom" queryTableFieldId="10" totalsRowDxfId="48">
      <totalsRowFormula>SUBTOTAL(9,I2:I92)</totalsRowFormula>
    </tableColumn>
    <tableColumn id="11" uniqueName="11" name="VAL.STORICO" totalsRowFunction="custom" queryTableFieldId="11" totalsRowDxfId="47">
      <totalsRowFormula>SUBTOTAL(9,J2:J92)</totalsRowFormula>
    </tableColumn>
    <tableColumn id="16" uniqueName="16" name="FONDO" totalsRowFunction="custom" queryTableFieldId="16" totalsRowDxfId="46">
      <totalsRowFormula>SUBTOTAL(9,K2:K92)</totalsRowFormula>
    </tableColumn>
    <tableColumn id="17" uniqueName="17" name="ANCDTINAMM" queryTableFieldId="17" dataDxfId="45" totalsRowDxfId="44"/>
    <tableColumn id="18" uniqueName="18" name="VAL.CONT." totalsRowFunction="custom" queryTableFieldId="18" totalsRowDxfId="43">
      <totalsRowFormula>SUBTOTAL(9,M2:M92)</totalsRow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ella_Query_da_ProjObras" displayName="Tabella_Query_da_ProjObras" ref="A1:M93" tableType="queryTable" totalsRowCount="1">
  <autoFilter ref="A1:M92">
    <filterColumn colId="2">
      <filters>
        <filter val="000303"/>
      </filters>
    </filterColumn>
    <filterColumn colId="5">
      <filters>
        <filter val="AFFETT. TRIFASE A GR"/>
        <filter val="ARMADIETTO METALLICO"/>
        <filter val="ARMADIO FRIGO FRIZER"/>
        <filter val="ARMADIO FRIGO NFB70P"/>
        <filter val="ARMADIO SERVER RACK"/>
        <filter val="ARMADIO STERIL. COLT"/>
        <filter val="ARREDO CUCINA"/>
        <filter val="CANCELLETTO"/>
        <filter val="CASSAFORTE BOXER EA2"/>
        <filter val="CONTENITORE CARR. IN"/>
        <filter val="IMPAST.PLANETARIA V2"/>
        <filter val="INSEGNA MONOFACCIALE"/>
        <filter val="KIT LAVAGGIO AUTOMAT"/>
        <filter val="LETTINI MOD.ISCHIA"/>
        <filter val="LUSTRASCARPE ARGENTO"/>
        <filter val="MACCHINA SOTTOVUOTO"/>
        <filter val="MATERASSI+GUANCIALI"/>
        <filter val="MOBILETTO PORTA TV S"/>
        <filter val="OMBRELLONI MOD.ARMAG"/>
        <filter val="PANNELLATURA RETROLE"/>
        <filter val="PAVIMENTAZIONE SINTE"/>
        <filter val="PEDANA AREATA PER CE"/>
        <filter val="PIANTANE ANTINCENDIO"/>
        <filter val="PIANTONI PER TELE"/>
        <filter val="PISCINA"/>
        <filter val="PIUMINI"/>
        <filter val="PRODUTTORE GHIACCIO"/>
        <filter val="RETE A DOGHE S670000"/>
        <filter val="SCAFFALE SC18-126"/>
        <filter val="STOVIGLIE HOTEL FINA"/>
        <filter val="TELI PER VELE"/>
        <filter val="TOTEM VETRO ACCIAIO"/>
      </filters>
    </filterColumn>
  </autoFilter>
  <tableColumns count="13">
    <tableColumn id="1" uniqueName="1" name="ANAENTIT1" queryTableFieldId="1" totalsRowDxfId="42"/>
    <tableColumn id="2" uniqueName="2" name="ANCCAF" queryTableFieldId="2" totalsRowDxfId="41"/>
    <tableColumn id="3" uniqueName="3" name="ANAKCC" queryTableFieldId="3" totalsRowDxfId="40"/>
    <tableColumn id="4" uniqueName="4" name="ANAKSC" queryTableFieldId="4" totalsRowDxfId="39"/>
    <tableColumn id="5" uniqueName="5" name="ANCCC1" queryTableFieldId="5" totalsRowDxfId="38"/>
    <tableColumn id="7" uniqueName="7" name="ANADESBREV" queryTableFieldId="7" totalsRowDxfId="37"/>
    <tableColumn id="8" uniqueName="8" name="STORICO" totalsRowFunction="custom" queryTableFieldId="8" totalsRowDxfId="36">
      <totalsRowFormula>SUBTOTAL(9,G2:G92)</totalsRowFormula>
    </tableColumn>
    <tableColumn id="9" uniqueName="9" name="ACQ.2012" totalsRowFunction="custom" queryTableFieldId="9" totalsRowDxfId="35">
      <totalsRowFormula>SUBTOTAL(9,H2:H92)</totalsRowFormula>
    </tableColumn>
    <tableColumn id="10" uniqueName="10" name="VEND.2012" totalsRowFunction="custom" queryTableFieldId="10" totalsRowDxfId="34">
      <totalsRowFormula>SUBTOTAL(9,I2:I92)</totalsRowFormula>
    </tableColumn>
    <tableColumn id="11" uniqueName="11" name="VALSTORICO" totalsRowFunction="custom" queryTableFieldId="11" totalsRowDxfId="33">
      <totalsRowFormula>SUBTOTAL(9,J2:J92)</totalsRowFormula>
    </tableColumn>
    <tableColumn id="16" uniqueName="16" name="FONDO" totalsRowFunction="custom" queryTableFieldId="16" totalsRowDxfId="32">
      <totalsRowFormula>SUBTOTAL(9,K2:K92)</totalsRowFormula>
    </tableColumn>
    <tableColumn id="17" uniqueName="17" name="ANCDTINAMM" queryTableFieldId="17" dataDxfId="31" totalsRowDxfId="30"/>
    <tableColumn id="18" uniqueName="18" name="VAL.CONT." totalsRowFunction="custom" queryTableFieldId="18" totalsRowDxfId="29">
      <totalsRowFormula>SUBTOTAL(9,M2:M92)</totalsRow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la_Query_da_ProjObras345" displayName="Tabella_Query_da_ProjObras345" ref="A1:N93" tableType="queryTable" totalsRowCount="1">
  <autoFilter ref="A1:N92">
    <filterColumn colId="2">
      <filters>
        <filter val="000304"/>
      </filters>
    </filterColumn>
  </autoFilter>
  <tableColumns count="14">
    <tableColumn id="1" uniqueName="1" name="ANAENTIT1" queryTableFieldId="1" totalsRowDxfId="28"/>
    <tableColumn id="2" uniqueName="2" name="ANCCAF" queryTableFieldId="2" totalsRowDxfId="27"/>
    <tableColumn id="3" uniqueName="3" name="ANAKCC" queryTableFieldId="3" totalsRowDxfId="26"/>
    <tableColumn id="4" uniqueName="4" name="ANAKSC" queryTableFieldId="4" totalsRowDxfId="25"/>
    <tableColumn id="5" uniqueName="5" name="ANCCC1" queryTableFieldId="5" totalsRowDxfId="24"/>
    <tableColumn id="7" uniqueName="7" name="ANADESBREV" queryTableFieldId="7" totalsRowDxfId="23"/>
    <tableColumn id="8" uniqueName="8" name="STORICO" totalsRowFunction="custom" queryTableFieldId="8" totalsRowDxfId="22">
      <totalsRowFormula>SUBTOTAL(9,G2:G92)</totalsRowFormula>
    </tableColumn>
    <tableColumn id="9" uniqueName="9" name="ACQ.2012" totalsRowFunction="custom" queryTableFieldId="9" totalsRowDxfId="21">
      <totalsRowFormula>SUBTOTAL(9,H2:H92)</totalsRowFormula>
    </tableColumn>
    <tableColumn id="10" uniqueName="10" name="VEND.2012" totalsRowFunction="custom" queryTableFieldId="10" totalsRowDxfId="20">
      <totalsRowFormula>SUBTOTAL(9,I2:I92)</totalsRowFormula>
    </tableColumn>
    <tableColumn id="11" uniqueName="11" name="VAL.STORICO" totalsRowFunction="custom" queryTableFieldId="11" totalsRowDxfId="19">
      <totalsRowFormula>SUBTOTAL(9,J2:J92)</totalsRowFormula>
    </tableColumn>
    <tableColumn id="16" uniqueName="16" name="FONDO" totalsRowFunction="custom" queryTableFieldId="16" totalsRowDxfId="18">
      <totalsRowFormula>SUBTOTAL(9,K2:K92)</totalsRowFormula>
    </tableColumn>
    <tableColumn id="17" uniqueName="17" name="ANCDTINAMM" queryTableFieldId="17" dataDxfId="17" totalsRowDxfId="16"/>
    <tableColumn id="18" uniqueName="18" name="VAL.CONT." totalsRowFunction="custom" queryTableFieldId="18" totalsRowDxfId="15">
      <totalsRowFormula>SUBTOTAL(9,M2:M92)</totalsRowFormula>
    </tableColumn>
    <tableColumn id="6" uniqueName="6" name="Colonna1" queryTableFieldId="19" totalsRowDxfId="1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ella_Query_da_ProjObras346" displayName="Tabella_Query_da_ProjObras346" ref="A1:M93" tableType="queryTable" totalsRowCount="1">
  <autoFilter ref="A1:M92">
    <filterColumn colId="2">
      <filters>
        <filter val="000302"/>
      </filters>
    </filterColumn>
  </autoFilter>
  <tableColumns count="13">
    <tableColumn id="1" uniqueName="1" name="ANAENTIT1" queryTableFieldId="1" totalsRowDxfId="13"/>
    <tableColumn id="2" uniqueName="2" name="ANCCAF" queryTableFieldId="2" totalsRowDxfId="12"/>
    <tableColumn id="3" uniqueName="3" name="ANAKCC" queryTableFieldId="3" totalsRowDxfId="11"/>
    <tableColumn id="4" uniqueName="4" name="ANAKSC" queryTableFieldId="4" totalsRowDxfId="10"/>
    <tableColumn id="5" uniqueName="5" name="ANCCC1" queryTableFieldId="5" totalsRowDxfId="9"/>
    <tableColumn id="7" uniqueName="7" name="ANADESBREV" queryTableFieldId="7" totalsRowDxfId="8"/>
    <tableColumn id="8" uniqueName="8" name="STORICO" totalsRowFunction="custom" queryTableFieldId="8" totalsRowDxfId="7">
      <totalsRowFormula>SUBTOTAL(9,G2:G92)</totalsRowFormula>
    </tableColumn>
    <tableColumn id="9" uniqueName="9" name="ACQ.2012" totalsRowFunction="custom" queryTableFieldId="9" totalsRowDxfId="6">
      <totalsRowFormula>SUBTOTAL(9,H2:H92)</totalsRowFormula>
    </tableColumn>
    <tableColumn id="10" uniqueName="10" name="VEND.2012" totalsRowFunction="custom" queryTableFieldId="10" totalsRowDxfId="5">
      <totalsRowFormula>SUBTOTAL(9,I2:I92)</totalsRowFormula>
    </tableColumn>
    <tableColumn id="11" uniqueName="11" name="VAL.STORICO" totalsRowFunction="custom" queryTableFieldId="11" totalsRowDxfId="4">
      <totalsRowFormula>SUBTOTAL(9,J2:J92)</totalsRowFormula>
    </tableColumn>
    <tableColumn id="16" uniqueName="16" name="FONDO" totalsRowFunction="custom" queryTableFieldId="16" totalsRowDxfId="3">
      <totalsRowFormula>SUBTOTAL(9,K2:K92)</totalsRowFormula>
    </tableColumn>
    <tableColumn id="17" uniqueName="17" name="ANCDTINAMM" queryTableFieldId="17" dataDxfId="2" totalsRowDxfId="1"/>
    <tableColumn id="18" uniqueName="18" name="VAL.CONT." totalsRowFunction="custom" queryTableFieldId="18" totalsRowDxfId="0">
      <totalsRowFormula>SUBTOTAL(9,M2:M92)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showGridLines="0" tabSelected="1" topLeftCell="A4" workbookViewId="0">
      <selection activeCell="M10" sqref="M10"/>
    </sheetView>
  </sheetViews>
  <sheetFormatPr defaultRowHeight="15" x14ac:dyDescent="0.25"/>
  <cols>
    <col min="1" max="1" width="20.42578125" customWidth="1"/>
    <col min="2" max="2" width="13" bestFit="1" customWidth="1"/>
    <col min="3" max="3" width="4" style="11" customWidth="1"/>
    <col min="6" max="6" width="6.42578125" customWidth="1"/>
    <col min="7" max="7" width="12.42578125" customWidth="1"/>
    <col min="8" max="8" width="12.5703125" customWidth="1"/>
    <col min="9" max="9" width="12.42578125" customWidth="1"/>
  </cols>
  <sheetData>
    <row r="2" spans="1:9" ht="26.25" x14ac:dyDescent="0.4">
      <c r="A2" s="10" t="s">
        <v>261</v>
      </c>
    </row>
    <row r="4" spans="1:9" ht="21.75" thickBot="1" x14ac:dyDescent="0.4">
      <c r="A4" s="12" t="s">
        <v>262</v>
      </c>
      <c r="D4" s="12" t="s">
        <v>263</v>
      </c>
    </row>
    <row r="5" spans="1:9" x14ac:dyDescent="0.25">
      <c r="B5" s="13"/>
      <c r="C5" s="14"/>
      <c r="D5" s="15"/>
      <c r="E5" s="15"/>
      <c r="H5" s="13"/>
      <c r="I5" s="16"/>
    </row>
    <row r="6" spans="1:9" x14ac:dyDescent="0.25">
      <c r="A6" t="s">
        <v>283</v>
      </c>
      <c r="B6" s="17">
        <v>48190</v>
      </c>
      <c r="C6" s="14"/>
      <c r="D6" t="s">
        <v>267</v>
      </c>
      <c r="G6" s="16">
        <v>4000000</v>
      </c>
      <c r="H6" s="17"/>
      <c r="I6" s="16"/>
    </row>
    <row r="7" spans="1:9" x14ac:dyDescent="0.25">
      <c r="A7" t="s">
        <v>284</v>
      </c>
      <c r="B7" s="17">
        <v>29827</v>
      </c>
      <c r="C7" s="14"/>
      <c r="D7" t="s">
        <v>268</v>
      </c>
      <c r="G7" s="16">
        <v>4338564</v>
      </c>
      <c r="H7" s="17"/>
      <c r="I7" s="16"/>
    </row>
    <row r="8" spans="1:9" x14ac:dyDescent="0.25">
      <c r="A8" t="s">
        <v>285</v>
      </c>
      <c r="B8" s="17">
        <v>8977</v>
      </c>
      <c r="C8" s="14"/>
      <c r="D8" t="s">
        <v>269</v>
      </c>
      <c r="G8" s="16">
        <v>116669</v>
      </c>
      <c r="H8" s="17"/>
      <c r="I8" s="16"/>
    </row>
    <row r="9" spans="1:9" x14ac:dyDescent="0.25">
      <c r="A9" t="s">
        <v>286</v>
      </c>
      <c r="B9" s="17">
        <f>8249767-125000</f>
        <v>8124767</v>
      </c>
      <c r="C9" s="14"/>
      <c r="D9" t="s">
        <v>270</v>
      </c>
      <c r="G9" s="16">
        <f>-2464351-6606320</f>
        <v>-9070671</v>
      </c>
      <c r="H9" s="17"/>
      <c r="I9" s="16"/>
    </row>
    <row r="10" spans="1:9" x14ac:dyDescent="0.25">
      <c r="A10" t="s">
        <v>298</v>
      </c>
      <c r="B10" s="17">
        <v>-5086994</v>
      </c>
      <c r="C10" s="19"/>
      <c r="D10" t="s">
        <v>271</v>
      </c>
      <c r="G10" s="16">
        <v>-676147</v>
      </c>
      <c r="H10" s="20"/>
      <c r="I10" s="16"/>
    </row>
    <row r="11" spans="1:9" x14ac:dyDescent="0.25">
      <c r="A11" s="18" t="s">
        <v>287</v>
      </c>
      <c r="B11" s="31">
        <f>SUM(B6:B10)</f>
        <v>3124767</v>
      </c>
      <c r="C11" s="21"/>
      <c r="D11" s="18" t="s">
        <v>272</v>
      </c>
      <c r="E11" s="23"/>
      <c r="F11" s="23"/>
      <c r="G11" s="24"/>
      <c r="H11" s="31">
        <f>SUM(G6:G10)</f>
        <v>-1291585</v>
      </c>
      <c r="I11" s="16"/>
    </row>
    <row r="12" spans="1:9" x14ac:dyDescent="0.25">
      <c r="B12" s="17"/>
      <c r="C12" s="21"/>
      <c r="G12" s="16"/>
      <c r="H12" s="17"/>
      <c r="I12" s="16"/>
    </row>
    <row r="13" spans="1:9" x14ac:dyDescent="0.25">
      <c r="A13" t="s">
        <v>288</v>
      </c>
      <c r="B13" s="17">
        <v>95717</v>
      </c>
      <c r="C13" s="21"/>
      <c r="D13" s="18" t="s">
        <v>273</v>
      </c>
      <c r="E13" s="15"/>
      <c r="G13" s="16"/>
      <c r="H13" s="31">
        <v>31454</v>
      </c>
      <c r="I13" s="16"/>
    </row>
    <row r="14" spans="1:9" x14ac:dyDescent="0.25">
      <c r="A14" t="s">
        <v>289</v>
      </c>
      <c r="B14" s="17">
        <v>138223</v>
      </c>
      <c r="C14" s="21"/>
      <c r="G14" s="16"/>
      <c r="H14" s="17"/>
      <c r="I14" s="16"/>
    </row>
    <row r="15" spans="1:9" x14ac:dyDescent="0.25">
      <c r="A15" t="s">
        <v>290</v>
      </c>
      <c r="B15" s="17">
        <v>334238</v>
      </c>
      <c r="C15" s="21"/>
      <c r="D15" t="s">
        <v>274</v>
      </c>
      <c r="G15" s="16">
        <f>2088078+36870</f>
        <v>2124948</v>
      </c>
      <c r="H15" s="17"/>
      <c r="I15" s="16"/>
    </row>
    <row r="16" spans="1:9" x14ac:dyDescent="0.25">
      <c r="A16" t="s">
        <v>641</v>
      </c>
      <c r="B16" s="17">
        <v>466359</v>
      </c>
      <c r="C16" s="21"/>
      <c r="D16" t="s">
        <v>275</v>
      </c>
      <c r="G16" s="16">
        <f>26285+25273</f>
        <v>51558</v>
      </c>
      <c r="H16" s="17"/>
      <c r="I16" s="16"/>
    </row>
    <row r="17" spans="1:9" x14ac:dyDescent="0.25">
      <c r="A17" t="s">
        <v>291</v>
      </c>
      <c r="B17" s="17">
        <v>45246</v>
      </c>
      <c r="C17" s="21"/>
      <c r="D17" t="s">
        <v>276</v>
      </c>
      <c r="G17" s="16">
        <f>293732+12104</f>
        <v>305836</v>
      </c>
      <c r="H17" s="17"/>
      <c r="I17" s="16"/>
    </row>
    <row r="18" spans="1:9" x14ac:dyDescent="0.25">
      <c r="A18" t="s">
        <v>292</v>
      </c>
      <c r="B18" s="17">
        <f>-21404-242885-21823-8403-84397-6678</f>
        <v>-385590</v>
      </c>
      <c r="C18" s="21"/>
      <c r="G18" s="16"/>
      <c r="H18" s="17"/>
      <c r="I18" s="16"/>
    </row>
    <row r="19" spans="1:9" x14ac:dyDescent="0.25">
      <c r="A19" s="18" t="s">
        <v>293</v>
      </c>
      <c r="B19" s="31">
        <f>SUM(B13:B18)</f>
        <v>694193</v>
      </c>
      <c r="C19" s="21"/>
      <c r="G19" s="16"/>
      <c r="H19" s="17"/>
      <c r="I19" s="16"/>
    </row>
    <row r="20" spans="1:9" x14ac:dyDescent="0.25">
      <c r="B20" s="20"/>
      <c r="C20" s="21"/>
      <c r="D20" s="18" t="s">
        <v>277</v>
      </c>
      <c r="E20" s="23"/>
      <c r="F20" s="23"/>
      <c r="G20" s="24"/>
      <c r="H20" s="31">
        <f>SUM(G15:G17)</f>
        <v>2482342</v>
      </c>
      <c r="I20" s="16"/>
    </row>
    <row r="21" spans="1:9" x14ac:dyDescent="0.25">
      <c r="A21" t="s">
        <v>294</v>
      </c>
      <c r="B21" s="17">
        <v>36900</v>
      </c>
      <c r="C21" s="21"/>
      <c r="G21" s="16"/>
      <c r="H21" s="17"/>
      <c r="I21" s="16"/>
    </row>
    <row r="22" spans="1:9" x14ac:dyDescent="0.25">
      <c r="A22" t="s">
        <v>295</v>
      </c>
      <c r="B22" s="17">
        <f>5380+2738</f>
        <v>8118</v>
      </c>
      <c r="C22" s="21"/>
      <c r="D22" t="s">
        <v>278</v>
      </c>
      <c r="G22" s="16">
        <v>3250000</v>
      </c>
      <c r="H22" s="17"/>
      <c r="I22" s="16"/>
    </row>
    <row r="23" spans="1:9" x14ac:dyDescent="0.25">
      <c r="A23" t="s">
        <v>264</v>
      </c>
      <c r="B23" s="17">
        <f>107801+25054</f>
        <v>132855</v>
      </c>
      <c r="C23" s="21"/>
      <c r="G23" s="16"/>
      <c r="H23" s="17"/>
      <c r="I23" s="16"/>
    </row>
    <row r="24" spans="1:9" x14ac:dyDescent="0.25">
      <c r="A24" t="s">
        <v>265</v>
      </c>
      <c r="B24" s="17">
        <v>0</v>
      </c>
      <c r="C24" s="21"/>
      <c r="D24" s="18" t="s">
        <v>279</v>
      </c>
      <c r="G24" s="16"/>
      <c r="H24" s="31">
        <v>3250000</v>
      </c>
      <c r="I24" s="16"/>
    </row>
    <row r="25" spans="1:9" x14ac:dyDescent="0.25">
      <c r="A25" t="s">
        <v>296</v>
      </c>
      <c r="B25" s="17">
        <f>67982+3145</f>
        <v>71127</v>
      </c>
      <c r="C25" s="21"/>
      <c r="G25" s="16"/>
      <c r="H25" s="17"/>
      <c r="I25" s="16"/>
    </row>
    <row r="26" spans="1:9" x14ac:dyDescent="0.25">
      <c r="A26" s="18" t="s">
        <v>297</v>
      </c>
      <c r="B26" s="31">
        <f>SUM(B21:B25)</f>
        <v>249000</v>
      </c>
      <c r="C26" s="21"/>
      <c r="G26" s="16"/>
      <c r="H26" s="17"/>
      <c r="I26" s="16"/>
    </row>
    <row r="27" spans="1:9" x14ac:dyDescent="0.25">
      <c r="B27" s="20"/>
      <c r="C27" s="21"/>
      <c r="D27" s="18"/>
      <c r="E27" s="23"/>
      <c r="F27" s="23"/>
      <c r="G27" s="24"/>
      <c r="H27" s="31"/>
      <c r="I27" s="16"/>
    </row>
    <row r="28" spans="1:9" x14ac:dyDescent="0.25">
      <c r="A28" s="18" t="s">
        <v>280</v>
      </c>
      <c r="B28" s="31">
        <v>419831</v>
      </c>
      <c r="C28" s="21"/>
      <c r="D28" s="18" t="s">
        <v>280</v>
      </c>
      <c r="G28" s="16"/>
      <c r="H28" s="31">
        <v>15580</v>
      </c>
      <c r="I28" s="16"/>
    </row>
    <row r="29" spans="1:9" x14ac:dyDescent="0.25">
      <c r="B29" s="20"/>
      <c r="C29" s="21"/>
      <c r="G29" s="16"/>
      <c r="H29" s="17"/>
      <c r="I29" s="16"/>
    </row>
    <row r="30" spans="1:9" x14ac:dyDescent="0.25">
      <c r="B30" s="20"/>
      <c r="C30" s="21"/>
      <c r="G30" s="16"/>
      <c r="H30" s="17"/>
      <c r="I30" s="16"/>
    </row>
    <row r="31" spans="1:9" x14ac:dyDescent="0.25">
      <c r="B31" s="20"/>
      <c r="C31" s="21"/>
      <c r="G31" s="16"/>
      <c r="H31" s="17"/>
      <c r="I31" s="16"/>
    </row>
    <row r="32" spans="1:9" x14ac:dyDescent="0.25">
      <c r="B32" s="20"/>
      <c r="C32" s="21"/>
      <c r="G32" s="16"/>
      <c r="H32" s="17"/>
      <c r="I32" s="16"/>
    </row>
    <row r="33" spans="2:9" x14ac:dyDescent="0.25">
      <c r="B33" s="20"/>
      <c r="C33" s="21"/>
      <c r="G33" s="16"/>
      <c r="H33" s="17"/>
      <c r="I33" s="16"/>
    </row>
    <row r="34" spans="2:9" x14ac:dyDescent="0.25">
      <c r="B34" s="20"/>
      <c r="C34" s="21"/>
      <c r="G34" s="16"/>
      <c r="H34" s="17"/>
      <c r="I34" s="16"/>
    </row>
    <row r="35" spans="2:9" x14ac:dyDescent="0.25">
      <c r="B35" s="20"/>
      <c r="C35" s="21"/>
      <c r="G35" s="16"/>
      <c r="H35" s="17"/>
      <c r="I35" s="16"/>
    </row>
    <row r="36" spans="2:9" x14ac:dyDescent="0.25">
      <c r="B36" s="20"/>
      <c r="C36" s="21"/>
      <c r="D36" s="22"/>
      <c r="E36" s="23"/>
      <c r="F36" s="23"/>
      <c r="G36" s="24"/>
      <c r="H36" s="25"/>
      <c r="I36" s="16"/>
    </row>
    <row r="37" spans="2:9" x14ac:dyDescent="0.25">
      <c r="B37" s="20"/>
      <c r="C37" s="21"/>
      <c r="G37" s="16"/>
      <c r="H37" s="17"/>
      <c r="I37" s="16"/>
    </row>
    <row r="38" spans="2:9" x14ac:dyDescent="0.25">
      <c r="B38" s="20"/>
      <c r="C38" s="21"/>
      <c r="G38" s="16"/>
      <c r="H38" s="17"/>
      <c r="I38" s="16"/>
    </row>
    <row r="39" spans="2:9" x14ac:dyDescent="0.25">
      <c r="B39" s="20"/>
      <c r="C39" s="21"/>
      <c r="G39" s="16"/>
      <c r="H39" s="17"/>
      <c r="I39" s="16"/>
    </row>
    <row r="40" spans="2:9" x14ac:dyDescent="0.25">
      <c r="B40" s="20"/>
      <c r="C40" s="21"/>
      <c r="G40" s="16"/>
      <c r="H40" s="17"/>
      <c r="I40" s="16"/>
    </row>
    <row r="41" spans="2:9" x14ac:dyDescent="0.25">
      <c r="B41" s="20"/>
      <c r="C41" s="21"/>
      <c r="G41" s="16"/>
      <c r="H41" s="17"/>
      <c r="I41" s="16"/>
    </row>
    <row r="42" spans="2:9" x14ac:dyDescent="0.25">
      <c r="B42" s="20"/>
      <c r="C42" s="21"/>
      <c r="G42" s="16"/>
      <c r="H42" s="17"/>
      <c r="I42" s="16"/>
    </row>
    <row r="43" spans="2:9" x14ac:dyDescent="0.25">
      <c r="B43" s="20"/>
      <c r="C43" s="21"/>
      <c r="D43" s="22"/>
      <c r="E43" s="23"/>
      <c r="F43" s="23"/>
      <c r="G43" s="24"/>
      <c r="H43" s="25"/>
      <c r="I43" s="16"/>
    </row>
    <row r="44" spans="2:9" x14ac:dyDescent="0.25">
      <c r="B44" s="20"/>
      <c r="C44" s="21"/>
      <c r="D44" s="23"/>
      <c r="E44" s="23"/>
      <c r="F44" s="23"/>
      <c r="G44" s="24"/>
      <c r="H44" s="25"/>
      <c r="I44" s="26"/>
    </row>
    <row r="45" spans="2:9" x14ac:dyDescent="0.25">
      <c r="B45" s="20"/>
      <c r="C45" s="21"/>
      <c r="D45" s="23"/>
      <c r="E45" s="23"/>
      <c r="F45" s="23"/>
      <c r="G45" s="24"/>
      <c r="H45" s="25"/>
      <c r="I45" s="26"/>
    </row>
    <row r="46" spans="2:9" x14ac:dyDescent="0.25">
      <c r="B46" s="20"/>
      <c r="C46" s="21"/>
      <c r="D46" s="23"/>
      <c r="H46" s="25"/>
    </row>
    <row r="47" spans="2:9" x14ac:dyDescent="0.25">
      <c r="B47" s="20"/>
      <c r="C47" s="21"/>
      <c r="D47" s="23"/>
      <c r="H47" s="25"/>
    </row>
    <row r="48" spans="2:9" ht="15.75" thickBot="1" x14ac:dyDescent="0.3">
      <c r="B48" s="27"/>
      <c r="C48" s="21"/>
      <c r="D48" s="18"/>
      <c r="E48" s="23"/>
      <c r="F48" s="23"/>
      <c r="G48" s="23"/>
      <c r="H48" s="28"/>
    </row>
    <row r="49" spans="1:8" ht="15.75" thickBot="1" x14ac:dyDescent="0.3">
      <c r="A49" s="29" t="s">
        <v>266</v>
      </c>
      <c r="B49" s="30">
        <f>+B11+B19+B26+B28</f>
        <v>4487791</v>
      </c>
      <c r="C49" s="29"/>
      <c r="D49" s="29" t="s">
        <v>281</v>
      </c>
      <c r="E49" s="29"/>
      <c r="F49" s="29"/>
      <c r="G49" s="29"/>
      <c r="H49" s="32">
        <f>+H11+H13+H20+H24+H28</f>
        <v>4487791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showGridLines="0" topLeftCell="A28" workbookViewId="0">
      <selection activeCell="G42" sqref="G42"/>
    </sheetView>
  </sheetViews>
  <sheetFormatPr defaultRowHeight="15" x14ac:dyDescent="0.25"/>
  <cols>
    <col min="1" max="1" width="4" style="11" customWidth="1"/>
    <col min="5" max="5" width="10.140625" bestFit="1" customWidth="1"/>
    <col min="6" max="6" width="12.5703125" customWidth="1"/>
    <col min="7" max="7" width="16.5703125" bestFit="1" customWidth="1"/>
    <col min="8" max="8" width="10.7109375" bestFit="1" customWidth="1"/>
  </cols>
  <sheetData>
    <row r="2" spans="1:8" ht="26.25" x14ac:dyDescent="0.4">
      <c r="B2" s="10" t="s">
        <v>282</v>
      </c>
    </row>
    <row r="4" spans="1:8" ht="21.75" thickBot="1" x14ac:dyDescent="0.4">
      <c r="B4" s="12" t="s">
        <v>642</v>
      </c>
      <c r="G4" s="12" t="s">
        <v>643</v>
      </c>
    </row>
    <row r="5" spans="1:8" x14ac:dyDescent="0.25">
      <c r="A5" s="14"/>
      <c r="B5" s="15" t="s">
        <v>229</v>
      </c>
      <c r="C5" s="15"/>
      <c r="F5" s="13"/>
      <c r="G5" t="s">
        <v>255</v>
      </c>
      <c r="H5" s="13">
        <v>690540</v>
      </c>
    </row>
    <row r="6" spans="1:8" x14ac:dyDescent="0.25">
      <c r="A6" s="14"/>
      <c r="B6" t="s">
        <v>230</v>
      </c>
      <c r="E6" s="16">
        <v>238135</v>
      </c>
      <c r="F6" s="17"/>
      <c r="H6" s="17">
        <v>0</v>
      </c>
    </row>
    <row r="7" spans="1:8" x14ac:dyDescent="0.25">
      <c r="A7" s="14"/>
      <c r="B7" t="s">
        <v>231</v>
      </c>
      <c r="E7" s="16">
        <v>88663</v>
      </c>
      <c r="F7" s="17"/>
      <c r="H7" s="17">
        <v>0</v>
      </c>
    </row>
    <row r="8" spans="1:8" x14ac:dyDescent="0.25">
      <c r="A8" s="14"/>
      <c r="B8" t="s">
        <v>232</v>
      </c>
      <c r="E8" s="16">
        <v>16049</v>
      </c>
      <c r="F8" s="17"/>
      <c r="H8" s="17">
        <v>0</v>
      </c>
    </row>
    <row r="9" spans="1:8" x14ac:dyDescent="0.25">
      <c r="A9" s="14"/>
      <c r="B9" t="s">
        <v>233</v>
      </c>
      <c r="E9" s="16">
        <v>0</v>
      </c>
      <c r="F9" s="17"/>
      <c r="H9" s="17"/>
    </row>
    <row r="10" spans="1:8" x14ac:dyDescent="0.25">
      <c r="A10" s="19"/>
      <c r="B10" t="s">
        <v>235</v>
      </c>
      <c r="E10" s="16">
        <v>0</v>
      </c>
      <c r="F10" s="20"/>
      <c r="G10" s="18" t="s">
        <v>234</v>
      </c>
      <c r="H10" s="31">
        <f>SUM(H5:H9)</f>
        <v>690540</v>
      </c>
    </row>
    <row r="11" spans="1:8" x14ac:dyDescent="0.25">
      <c r="A11" s="21"/>
      <c r="B11" s="22" t="s">
        <v>236</v>
      </c>
      <c r="C11" s="23"/>
      <c r="D11" s="23"/>
      <c r="E11" s="24"/>
      <c r="F11" s="31">
        <f>SUM(E6:E10)</f>
        <v>342847</v>
      </c>
      <c r="H11" s="20"/>
    </row>
    <row r="12" spans="1:8" x14ac:dyDescent="0.25">
      <c r="A12" s="21"/>
      <c r="E12" s="16"/>
      <c r="F12" s="17"/>
      <c r="H12" s="20"/>
    </row>
    <row r="13" spans="1:8" x14ac:dyDescent="0.25">
      <c r="A13" s="21"/>
      <c r="B13" s="15" t="s">
        <v>237</v>
      </c>
      <c r="C13" s="15"/>
      <c r="E13" s="16"/>
      <c r="F13" s="17"/>
      <c r="H13" s="20"/>
    </row>
    <row r="14" spans="1:8" x14ac:dyDescent="0.25">
      <c r="A14" s="21"/>
      <c r="E14" s="16"/>
      <c r="F14" s="17"/>
      <c r="H14" s="20"/>
    </row>
    <row r="15" spans="1:8" x14ac:dyDescent="0.25">
      <c r="A15" s="21"/>
      <c r="B15" t="s">
        <v>256</v>
      </c>
      <c r="E15" s="16">
        <f>42021+5909</f>
        <v>47930</v>
      </c>
      <c r="F15" s="17"/>
      <c r="H15" s="20"/>
    </row>
    <row r="16" spans="1:8" x14ac:dyDescent="0.25">
      <c r="A16" s="21"/>
      <c r="B16" t="s">
        <v>238</v>
      </c>
      <c r="E16" s="16">
        <v>9024</v>
      </c>
      <c r="F16" s="17"/>
      <c r="H16" s="20"/>
    </row>
    <row r="17" spans="1:8" x14ac:dyDescent="0.25">
      <c r="A17" s="21"/>
      <c r="E17" s="16"/>
      <c r="F17" s="17"/>
      <c r="H17" s="20"/>
    </row>
    <row r="18" spans="1:8" x14ac:dyDescent="0.25">
      <c r="A18" s="21"/>
      <c r="E18" s="16"/>
      <c r="F18" s="17"/>
      <c r="H18" s="20"/>
    </row>
    <row r="19" spans="1:8" x14ac:dyDescent="0.25">
      <c r="A19" s="21"/>
      <c r="B19" s="22" t="s">
        <v>239</v>
      </c>
      <c r="C19" s="23"/>
      <c r="D19" s="23"/>
      <c r="E19" s="24"/>
      <c r="F19" s="31">
        <f>SUM(E15:E17)</f>
        <v>56954</v>
      </c>
      <c r="H19" s="20"/>
    </row>
    <row r="20" spans="1:8" x14ac:dyDescent="0.25">
      <c r="A20" s="21"/>
      <c r="E20" s="16"/>
      <c r="F20" s="17"/>
      <c r="H20" s="20"/>
    </row>
    <row r="21" spans="1:8" x14ac:dyDescent="0.25">
      <c r="A21" s="21"/>
      <c r="B21" t="s">
        <v>240</v>
      </c>
      <c r="E21" s="16"/>
      <c r="F21" s="17"/>
      <c r="H21" s="20"/>
    </row>
    <row r="22" spans="1:8" x14ac:dyDescent="0.25">
      <c r="A22" s="21"/>
      <c r="E22" s="16"/>
      <c r="F22" s="17"/>
      <c r="H22" s="20"/>
    </row>
    <row r="23" spans="1:8" x14ac:dyDescent="0.25">
      <c r="A23" s="21"/>
      <c r="B23" t="s">
        <v>257</v>
      </c>
      <c r="E23" s="16">
        <v>2682</v>
      </c>
      <c r="F23" s="17"/>
      <c r="H23" s="20"/>
    </row>
    <row r="24" spans="1:8" x14ac:dyDescent="0.25">
      <c r="A24" s="21"/>
      <c r="B24" t="s">
        <v>258</v>
      </c>
      <c r="E24" s="16">
        <v>15826</v>
      </c>
      <c r="F24" s="17"/>
      <c r="H24" s="20"/>
    </row>
    <row r="25" spans="1:8" x14ac:dyDescent="0.25">
      <c r="A25" s="21"/>
      <c r="B25" t="s">
        <v>241</v>
      </c>
      <c r="E25" s="16">
        <v>0</v>
      </c>
      <c r="F25" s="17"/>
      <c r="H25" s="20"/>
    </row>
    <row r="26" spans="1:8" x14ac:dyDescent="0.25">
      <c r="A26" s="21"/>
      <c r="B26" s="22" t="s">
        <v>242</v>
      </c>
      <c r="C26" s="23"/>
      <c r="D26" s="23"/>
      <c r="E26" s="24"/>
      <c r="F26" s="31">
        <f>SUM(E23:E25)</f>
        <v>18508</v>
      </c>
      <c r="H26" s="20"/>
    </row>
    <row r="27" spans="1:8" x14ac:dyDescent="0.25">
      <c r="A27" s="21"/>
      <c r="E27" s="16"/>
      <c r="F27" s="17"/>
      <c r="H27" s="20"/>
    </row>
    <row r="28" spans="1:8" x14ac:dyDescent="0.25">
      <c r="A28" s="21"/>
      <c r="B28" t="s">
        <v>243</v>
      </c>
      <c r="E28" s="16"/>
      <c r="F28" s="17"/>
      <c r="H28" s="20"/>
    </row>
    <row r="29" spans="1:8" x14ac:dyDescent="0.25">
      <c r="A29" s="21"/>
      <c r="E29" s="16"/>
      <c r="F29" s="17"/>
      <c r="H29" s="20"/>
    </row>
    <row r="30" spans="1:8" x14ac:dyDescent="0.25">
      <c r="A30" s="21"/>
      <c r="B30" t="s">
        <v>244</v>
      </c>
      <c r="E30" s="16">
        <v>54031</v>
      </c>
      <c r="F30" s="17"/>
      <c r="H30" s="20"/>
    </row>
    <row r="31" spans="1:8" x14ac:dyDescent="0.25">
      <c r="A31" s="21"/>
      <c r="B31" t="s">
        <v>245</v>
      </c>
      <c r="E31" s="16">
        <v>14174</v>
      </c>
      <c r="F31" s="17"/>
      <c r="H31" s="20"/>
    </row>
    <row r="32" spans="1:8" x14ac:dyDescent="0.25">
      <c r="A32" s="21"/>
      <c r="B32" t="s">
        <v>246</v>
      </c>
      <c r="E32" s="16">
        <v>80292</v>
      </c>
      <c r="F32" s="17"/>
      <c r="H32" s="20"/>
    </row>
    <row r="33" spans="1:8" x14ac:dyDescent="0.25">
      <c r="A33" s="21"/>
      <c r="B33" t="s">
        <v>241</v>
      </c>
      <c r="E33" s="16">
        <v>70764</v>
      </c>
      <c r="F33" s="17"/>
      <c r="H33" s="20"/>
    </row>
    <row r="34" spans="1:8" x14ac:dyDescent="0.25">
      <c r="A34" s="21"/>
      <c r="E34" s="16"/>
      <c r="F34" s="17"/>
      <c r="H34" s="20"/>
    </row>
    <row r="35" spans="1:8" x14ac:dyDescent="0.25">
      <c r="A35" s="21"/>
      <c r="B35" s="22" t="s">
        <v>247</v>
      </c>
      <c r="C35" s="23"/>
      <c r="D35" s="23"/>
      <c r="E35" s="24"/>
      <c r="F35" s="31">
        <f>SUM(E30:E33)</f>
        <v>219261</v>
      </c>
      <c r="H35" s="20"/>
    </row>
    <row r="36" spans="1:8" x14ac:dyDescent="0.25">
      <c r="A36" s="21"/>
      <c r="E36" s="16"/>
      <c r="F36" s="17"/>
      <c r="H36" s="20"/>
    </row>
    <row r="37" spans="1:8" x14ac:dyDescent="0.25">
      <c r="A37" s="21"/>
      <c r="B37" t="s">
        <v>248</v>
      </c>
      <c r="E37" s="16"/>
      <c r="F37" s="17"/>
      <c r="H37" s="20"/>
    </row>
    <row r="38" spans="1:8" x14ac:dyDescent="0.25">
      <c r="A38" s="21"/>
      <c r="E38" s="16"/>
      <c r="F38" s="17"/>
      <c r="H38" s="20"/>
    </row>
    <row r="39" spans="1:8" x14ac:dyDescent="0.25">
      <c r="A39" s="21"/>
      <c r="B39" t="s">
        <v>249</v>
      </c>
      <c r="E39" s="16">
        <v>332723</v>
      </c>
      <c r="F39" s="17"/>
      <c r="H39" s="20"/>
    </row>
    <row r="40" spans="1:8" x14ac:dyDescent="0.25">
      <c r="A40" s="21"/>
      <c r="B40" t="s">
        <v>259</v>
      </c>
      <c r="E40" s="16">
        <v>97020</v>
      </c>
      <c r="F40" s="17"/>
      <c r="H40" s="20"/>
    </row>
    <row r="41" spans="1:8" x14ac:dyDescent="0.25">
      <c r="A41" s="21"/>
      <c r="E41" s="16"/>
      <c r="F41" s="17"/>
      <c r="H41" s="20"/>
    </row>
    <row r="42" spans="1:8" x14ac:dyDescent="0.25">
      <c r="A42" s="21"/>
      <c r="B42" s="22" t="s">
        <v>250</v>
      </c>
      <c r="C42" s="23"/>
      <c r="D42" s="23"/>
      <c r="E42" s="24"/>
      <c r="F42" s="31">
        <f>SUM(E39:E40)</f>
        <v>429743</v>
      </c>
      <c r="H42" s="20"/>
    </row>
    <row r="43" spans="1:8" x14ac:dyDescent="0.25">
      <c r="A43" s="21"/>
      <c r="B43" s="23" t="s">
        <v>251</v>
      </c>
      <c r="C43" s="23"/>
      <c r="D43" s="23"/>
      <c r="E43" s="24"/>
      <c r="F43" s="31">
        <v>6579</v>
      </c>
      <c r="H43" s="20"/>
    </row>
    <row r="44" spans="1:8" x14ac:dyDescent="0.25">
      <c r="A44" s="21"/>
      <c r="B44" s="23" t="s">
        <v>252</v>
      </c>
      <c r="C44" s="23"/>
      <c r="D44" s="23"/>
      <c r="E44" s="24"/>
      <c r="F44" s="31">
        <v>224478</v>
      </c>
      <c r="H44" s="20"/>
    </row>
    <row r="45" spans="1:8" x14ac:dyDescent="0.25">
      <c r="A45" s="21"/>
      <c r="B45" s="23" t="s">
        <v>253</v>
      </c>
      <c r="F45" s="31">
        <v>69997</v>
      </c>
      <c r="H45" s="20"/>
    </row>
    <row r="46" spans="1:8" x14ac:dyDescent="0.25">
      <c r="A46" s="21"/>
      <c r="B46" s="23" t="s">
        <v>260</v>
      </c>
      <c r="F46" s="31">
        <v>-1680</v>
      </c>
      <c r="H46" s="20"/>
    </row>
    <row r="47" spans="1:8" ht="15.75" thickBot="1" x14ac:dyDescent="0.3">
      <c r="A47" s="21"/>
      <c r="B47" s="18" t="s">
        <v>254</v>
      </c>
      <c r="C47" s="23"/>
      <c r="D47" s="23"/>
      <c r="E47" s="23"/>
      <c r="F47" s="28">
        <f>SUM(F6:F46)</f>
        <v>1366687</v>
      </c>
      <c r="H47" s="28">
        <f>H10</f>
        <v>690540</v>
      </c>
    </row>
    <row r="48" spans="1:8" ht="15.75" thickBot="1" x14ac:dyDescent="0.3">
      <c r="A48" s="29"/>
      <c r="B48" s="29"/>
      <c r="C48" s="29"/>
      <c r="D48" s="29"/>
      <c r="E48" s="29"/>
      <c r="F48" s="33"/>
      <c r="G48" s="33" t="s">
        <v>271</v>
      </c>
      <c r="H48" s="33">
        <f>F47-H47</f>
        <v>676147</v>
      </c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selection activeCell="C109" sqref="C109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10.7109375" bestFit="1" customWidth="1"/>
    <col min="4" max="4" width="10.5703125" bestFit="1" customWidth="1"/>
    <col min="5" max="5" width="10.42578125" bestFit="1" customWidth="1"/>
    <col min="6" max="6" width="25.140625" bestFit="1" customWidth="1"/>
    <col min="7" max="7" width="12.7109375" bestFit="1" customWidth="1"/>
    <col min="8" max="8" width="10.42578125" bestFit="1" customWidth="1"/>
    <col min="9" max="9" width="8.85546875" customWidth="1"/>
    <col min="10" max="10" width="12.7109375" bestFit="1" customWidth="1"/>
    <col min="11" max="11" width="13.5703125" bestFit="1" customWidth="1"/>
    <col min="12" max="12" width="9.28515625" customWidth="1"/>
    <col min="13" max="13" width="14.140625" bestFit="1" customWidth="1"/>
    <col min="14" max="14" width="9.7109375" customWidth="1"/>
    <col min="15" max="15" width="11.7109375" customWidth="1"/>
    <col min="16" max="16" width="16.5703125" bestFit="1" customWidth="1"/>
    <col min="17" max="17" width="10.28515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hidden="1" x14ac:dyDescent="0.25">
      <c r="A2" t="s">
        <v>23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>
        <v>0</v>
      </c>
      <c r="H2">
        <v>1190</v>
      </c>
      <c r="I2">
        <v>0</v>
      </c>
      <c r="J2">
        <v>1190</v>
      </c>
      <c r="K2">
        <v>0</v>
      </c>
      <c r="L2">
        <v>12.5</v>
      </c>
      <c r="M2">
        <v>148.75</v>
      </c>
      <c r="N2">
        <v>0</v>
      </c>
      <c r="O2">
        <v>148.75</v>
      </c>
      <c r="P2" s="1">
        <v>40939</v>
      </c>
      <c r="Q2" t="s">
        <v>17</v>
      </c>
    </row>
    <row r="3" spans="1:17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>
        <v>58618</v>
      </c>
      <c r="H3">
        <v>35400</v>
      </c>
      <c r="I3">
        <v>0</v>
      </c>
      <c r="J3">
        <v>94018</v>
      </c>
      <c r="K3">
        <v>7034.16</v>
      </c>
      <c r="L3">
        <v>8</v>
      </c>
      <c r="M3">
        <v>7521.44</v>
      </c>
      <c r="N3">
        <v>0</v>
      </c>
      <c r="O3">
        <v>14555.6</v>
      </c>
      <c r="P3" s="1">
        <v>40179</v>
      </c>
      <c r="Q3" t="s">
        <v>17</v>
      </c>
    </row>
    <row r="4" spans="1:17" x14ac:dyDescent="0.25">
      <c r="A4" t="s">
        <v>23</v>
      </c>
      <c r="B4" t="s">
        <v>24</v>
      </c>
      <c r="C4" t="s">
        <v>25</v>
      </c>
      <c r="D4" t="s">
        <v>29</v>
      </c>
      <c r="E4" t="s">
        <v>30</v>
      </c>
      <c r="F4" t="s">
        <v>31</v>
      </c>
      <c r="G4">
        <v>21300</v>
      </c>
      <c r="H4">
        <v>18900</v>
      </c>
      <c r="I4">
        <v>0</v>
      </c>
      <c r="J4">
        <v>40200</v>
      </c>
      <c r="K4">
        <v>2556</v>
      </c>
      <c r="L4">
        <v>8</v>
      </c>
      <c r="M4">
        <v>3216</v>
      </c>
      <c r="N4">
        <v>0</v>
      </c>
      <c r="O4">
        <v>5772</v>
      </c>
      <c r="P4" s="1">
        <v>40390</v>
      </c>
      <c r="Q4" t="s">
        <v>17</v>
      </c>
    </row>
    <row r="5" spans="1:17" x14ac:dyDescent="0.25">
      <c r="A5" t="s">
        <v>23</v>
      </c>
      <c r="B5" t="s">
        <v>24</v>
      </c>
      <c r="C5" t="s">
        <v>25</v>
      </c>
      <c r="D5" t="s">
        <v>32</v>
      </c>
      <c r="E5" t="s">
        <v>33</v>
      </c>
      <c r="F5" t="s">
        <v>34</v>
      </c>
      <c r="G5">
        <v>2305</v>
      </c>
      <c r="H5">
        <v>0</v>
      </c>
      <c r="I5">
        <v>0</v>
      </c>
      <c r="J5">
        <v>2305</v>
      </c>
      <c r="K5">
        <v>414.9</v>
      </c>
      <c r="L5">
        <v>12</v>
      </c>
      <c r="M5">
        <v>276.60000000000002</v>
      </c>
      <c r="N5">
        <v>0</v>
      </c>
      <c r="O5">
        <v>691.5</v>
      </c>
      <c r="P5" s="1">
        <v>40422</v>
      </c>
      <c r="Q5" t="s">
        <v>17</v>
      </c>
    </row>
    <row r="6" spans="1:17" x14ac:dyDescent="0.25">
      <c r="A6" t="s">
        <v>23</v>
      </c>
      <c r="B6" t="s">
        <v>24</v>
      </c>
      <c r="C6" t="s">
        <v>25</v>
      </c>
      <c r="D6" t="s">
        <v>29</v>
      </c>
      <c r="E6" t="s">
        <v>35</v>
      </c>
      <c r="F6" t="s">
        <v>36</v>
      </c>
      <c r="G6">
        <v>1250</v>
      </c>
      <c r="H6">
        <v>0</v>
      </c>
      <c r="I6">
        <v>0</v>
      </c>
      <c r="J6">
        <v>1250</v>
      </c>
      <c r="K6">
        <v>150</v>
      </c>
      <c r="L6">
        <v>8</v>
      </c>
      <c r="M6">
        <v>100</v>
      </c>
      <c r="N6">
        <v>0</v>
      </c>
      <c r="O6">
        <v>250</v>
      </c>
      <c r="P6" s="1">
        <v>40543</v>
      </c>
      <c r="Q6" t="s">
        <v>17</v>
      </c>
    </row>
    <row r="7" spans="1:17" hidden="1" x14ac:dyDescent="0.25">
      <c r="A7" t="s">
        <v>23</v>
      </c>
      <c r="B7" t="s">
        <v>37</v>
      </c>
      <c r="C7" t="s">
        <v>19</v>
      </c>
      <c r="D7" t="s">
        <v>38</v>
      </c>
      <c r="E7" t="s">
        <v>39</v>
      </c>
      <c r="F7" t="s">
        <v>40</v>
      </c>
      <c r="G7">
        <v>11040</v>
      </c>
      <c r="H7">
        <v>0</v>
      </c>
      <c r="I7">
        <v>0</v>
      </c>
      <c r="J7">
        <v>11040</v>
      </c>
      <c r="K7">
        <v>1656</v>
      </c>
      <c r="L7">
        <v>10</v>
      </c>
      <c r="M7">
        <v>1104</v>
      </c>
      <c r="N7">
        <v>0</v>
      </c>
      <c r="O7">
        <v>2760</v>
      </c>
      <c r="P7" s="1">
        <v>40329</v>
      </c>
      <c r="Q7" t="s">
        <v>17</v>
      </c>
    </row>
    <row r="8" spans="1:17" hidden="1" x14ac:dyDescent="0.25">
      <c r="A8" t="s">
        <v>23</v>
      </c>
      <c r="B8" t="s">
        <v>37</v>
      </c>
      <c r="C8" t="s">
        <v>19</v>
      </c>
      <c r="D8" t="s">
        <v>38</v>
      </c>
      <c r="E8" t="s">
        <v>41</v>
      </c>
      <c r="F8" t="s">
        <v>42</v>
      </c>
      <c r="G8">
        <v>283878.62</v>
      </c>
      <c r="H8">
        <v>92736.67</v>
      </c>
      <c r="I8">
        <v>1950</v>
      </c>
      <c r="J8">
        <v>374665.29</v>
      </c>
      <c r="K8">
        <v>42581.81</v>
      </c>
      <c r="L8">
        <v>10</v>
      </c>
      <c r="M8">
        <v>37466.53</v>
      </c>
      <c r="N8">
        <v>292.5</v>
      </c>
      <c r="O8">
        <v>79755.839999999997</v>
      </c>
      <c r="P8" s="1">
        <v>40338</v>
      </c>
      <c r="Q8" t="s">
        <v>17</v>
      </c>
    </row>
    <row r="9" spans="1:17" hidden="1" x14ac:dyDescent="0.25">
      <c r="A9" t="s">
        <v>23</v>
      </c>
      <c r="B9" t="s">
        <v>37</v>
      </c>
      <c r="C9" t="s">
        <v>19</v>
      </c>
      <c r="D9" t="s">
        <v>38</v>
      </c>
      <c r="E9" t="s">
        <v>43</v>
      </c>
      <c r="F9" t="s">
        <v>44</v>
      </c>
      <c r="G9">
        <v>49.8</v>
      </c>
      <c r="H9">
        <v>0</v>
      </c>
      <c r="I9">
        <v>0</v>
      </c>
      <c r="J9">
        <v>49.8</v>
      </c>
      <c r="K9">
        <v>7.47</v>
      </c>
      <c r="L9">
        <v>10</v>
      </c>
      <c r="M9">
        <v>4.9800000000000004</v>
      </c>
      <c r="N9">
        <v>0</v>
      </c>
      <c r="O9">
        <v>12.45</v>
      </c>
      <c r="P9" s="1">
        <v>40430</v>
      </c>
      <c r="Q9" t="s">
        <v>17</v>
      </c>
    </row>
    <row r="10" spans="1:17" hidden="1" x14ac:dyDescent="0.25">
      <c r="A10" t="s">
        <v>23</v>
      </c>
      <c r="B10" t="s">
        <v>37</v>
      </c>
      <c r="C10" t="s">
        <v>19</v>
      </c>
      <c r="D10" t="s">
        <v>38</v>
      </c>
      <c r="E10" t="s">
        <v>45</v>
      </c>
      <c r="F10" t="s">
        <v>46</v>
      </c>
      <c r="G10">
        <v>63360</v>
      </c>
      <c r="H10">
        <v>0</v>
      </c>
      <c r="I10">
        <v>0</v>
      </c>
      <c r="J10">
        <v>63360</v>
      </c>
      <c r="K10">
        <v>9504</v>
      </c>
      <c r="L10">
        <v>10</v>
      </c>
      <c r="M10">
        <v>6336</v>
      </c>
      <c r="N10">
        <v>0</v>
      </c>
      <c r="O10">
        <v>15840</v>
      </c>
      <c r="P10" s="1">
        <v>40482</v>
      </c>
      <c r="Q10" t="s">
        <v>17</v>
      </c>
    </row>
    <row r="11" spans="1:17" hidden="1" x14ac:dyDescent="0.25">
      <c r="A11" t="s">
        <v>23</v>
      </c>
      <c r="B11" t="s">
        <v>37</v>
      </c>
      <c r="C11" t="s">
        <v>19</v>
      </c>
      <c r="D11" t="s">
        <v>38</v>
      </c>
      <c r="E11" t="s">
        <v>47</v>
      </c>
      <c r="F11" t="s">
        <v>48</v>
      </c>
      <c r="G11">
        <v>16279.2</v>
      </c>
      <c r="H11">
        <v>0</v>
      </c>
      <c r="I11">
        <v>0</v>
      </c>
      <c r="J11">
        <v>16279.2</v>
      </c>
      <c r="K11">
        <v>2441.88</v>
      </c>
      <c r="L11">
        <v>10</v>
      </c>
      <c r="M11">
        <v>1627.92</v>
      </c>
      <c r="N11">
        <v>0</v>
      </c>
      <c r="O11">
        <v>4069.8</v>
      </c>
      <c r="P11" s="1">
        <v>40482</v>
      </c>
      <c r="Q11" t="s">
        <v>17</v>
      </c>
    </row>
    <row r="12" spans="1:17" hidden="1" x14ac:dyDescent="0.25">
      <c r="A12" t="s">
        <v>23</v>
      </c>
      <c r="B12" t="s">
        <v>37</v>
      </c>
      <c r="C12" t="s">
        <v>19</v>
      </c>
      <c r="D12" t="s">
        <v>38</v>
      </c>
      <c r="E12" t="s">
        <v>49</v>
      </c>
      <c r="F12" t="s">
        <v>50</v>
      </c>
      <c r="G12">
        <v>9778.8799999999992</v>
      </c>
      <c r="H12">
        <v>0</v>
      </c>
      <c r="I12">
        <v>0</v>
      </c>
      <c r="J12">
        <v>9778.8799999999992</v>
      </c>
      <c r="K12">
        <v>1466.84</v>
      </c>
      <c r="L12">
        <v>10</v>
      </c>
      <c r="M12">
        <v>977.89</v>
      </c>
      <c r="N12">
        <v>0</v>
      </c>
      <c r="O12">
        <v>2444.73</v>
      </c>
      <c r="P12" s="1">
        <v>40482</v>
      </c>
      <c r="Q12" t="s">
        <v>17</v>
      </c>
    </row>
    <row r="13" spans="1:17" hidden="1" x14ac:dyDescent="0.25">
      <c r="A13" t="s">
        <v>23</v>
      </c>
      <c r="B13" t="s">
        <v>37</v>
      </c>
      <c r="C13" t="s">
        <v>19</v>
      </c>
      <c r="D13" t="s">
        <v>38</v>
      </c>
      <c r="E13" t="s">
        <v>51</v>
      </c>
      <c r="F13" t="s">
        <v>52</v>
      </c>
      <c r="G13">
        <v>78819.259999999995</v>
      </c>
      <c r="H13">
        <v>0</v>
      </c>
      <c r="I13">
        <v>0</v>
      </c>
      <c r="J13">
        <v>78819.259999999995</v>
      </c>
      <c r="K13">
        <v>11822.9</v>
      </c>
      <c r="L13">
        <v>10</v>
      </c>
      <c r="M13">
        <v>7881.93</v>
      </c>
      <c r="N13">
        <v>0</v>
      </c>
      <c r="O13">
        <v>19704.830000000002</v>
      </c>
      <c r="P13" s="1">
        <v>40482</v>
      </c>
      <c r="Q13" t="s">
        <v>17</v>
      </c>
    </row>
    <row r="14" spans="1:17" hidden="1" x14ac:dyDescent="0.25">
      <c r="A14" t="s">
        <v>23</v>
      </c>
      <c r="B14" t="s">
        <v>37</v>
      </c>
      <c r="C14" t="s">
        <v>19</v>
      </c>
      <c r="D14" t="s">
        <v>38</v>
      </c>
      <c r="E14" t="s">
        <v>53</v>
      </c>
      <c r="F14" t="s">
        <v>54</v>
      </c>
      <c r="G14">
        <v>17292.8</v>
      </c>
      <c r="H14">
        <v>0</v>
      </c>
      <c r="I14">
        <v>0</v>
      </c>
      <c r="J14">
        <v>17292.8</v>
      </c>
      <c r="K14">
        <v>2593.92</v>
      </c>
      <c r="L14">
        <v>10</v>
      </c>
      <c r="M14">
        <v>1729.28</v>
      </c>
      <c r="N14">
        <v>0</v>
      </c>
      <c r="O14">
        <v>4323.2</v>
      </c>
      <c r="P14" s="1">
        <v>40482</v>
      </c>
      <c r="Q14" t="s">
        <v>17</v>
      </c>
    </row>
    <row r="15" spans="1:17" hidden="1" x14ac:dyDescent="0.25">
      <c r="A15" t="s">
        <v>23</v>
      </c>
      <c r="B15" t="s">
        <v>37</v>
      </c>
      <c r="C15" t="s">
        <v>19</v>
      </c>
      <c r="D15" t="s">
        <v>38</v>
      </c>
      <c r="E15" t="s">
        <v>55</v>
      </c>
      <c r="F15" t="s">
        <v>56</v>
      </c>
      <c r="G15">
        <v>12852</v>
      </c>
      <c r="H15">
        <v>0</v>
      </c>
      <c r="I15">
        <v>0</v>
      </c>
      <c r="J15">
        <v>12852</v>
      </c>
      <c r="K15">
        <v>1927.8</v>
      </c>
      <c r="L15">
        <v>10</v>
      </c>
      <c r="M15">
        <v>1285.2</v>
      </c>
      <c r="N15">
        <v>0</v>
      </c>
      <c r="O15">
        <v>3213</v>
      </c>
      <c r="P15" s="1">
        <v>40482</v>
      </c>
      <c r="Q15" t="s">
        <v>17</v>
      </c>
    </row>
    <row r="16" spans="1:17" hidden="1" x14ac:dyDescent="0.25">
      <c r="A16" t="s">
        <v>23</v>
      </c>
      <c r="B16" t="s">
        <v>57</v>
      </c>
      <c r="C16" t="s">
        <v>19</v>
      </c>
      <c r="D16" t="s">
        <v>20</v>
      </c>
      <c r="E16" t="s">
        <v>58</v>
      </c>
      <c r="F16" t="s">
        <v>59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s="1">
        <v>40472</v>
      </c>
      <c r="Q16" t="s">
        <v>17</v>
      </c>
    </row>
    <row r="17" spans="1:17" hidden="1" x14ac:dyDescent="0.25">
      <c r="A17" t="s">
        <v>23</v>
      </c>
      <c r="B17" t="s">
        <v>18</v>
      </c>
      <c r="C17" t="s">
        <v>19</v>
      </c>
      <c r="D17" t="s">
        <v>20</v>
      </c>
      <c r="E17" t="s">
        <v>60</v>
      </c>
      <c r="F17" t="s">
        <v>61</v>
      </c>
      <c r="G17">
        <v>1940</v>
      </c>
      <c r="H17">
        <v>0</v>
      </c>
      <c r="I17">
        <v>0</v>
      </c>
      <c r="J17">
        <v>1940</v>
      </c>
      <c r="K17">
        <v>727.5</v>
      </c>
      <c r="L17">
        <v>25</v>
      </c>
      <c r="M17">
        <v>485</v>
      </c>
      <c r="N17">
        <v>0</v>
      </c>
      <c r="O17">
        <v>1212.5</v>
      </c>
      <c r="P17" s="1">
        <v>40359</v>
      </c>
      <c r="Q17" t="s">
        <v>17</v>
      </c>
    </row>
    <row r="18" spans="1:17" hidden="1" x14ac:dyDescent="0.25">
      <c r="A18" t="s">
        <v>23</v>
      </c>
      <c r="B18" t="s">
        <v>18</v>
      </c>
      <c r="C18" t="s">
        <v>19</v>
      </c>
      <c r="D18" t="s">
        <v>20</v>
      </c>
      <c r="E18" t="s">
        <v>62</v>
      </c>
      <c r="F18" t="s">
        <v>63</v>
      </c>
      <c r="G18">
        <v>699</v>
      </c>
      <c r="H18">
        <v>0</v>
      </c>
      <c r="I18">
        <v>0</v>
      </c>
      <c r="J18">
        <v>699</v>
      </c>
      <c r="K18">
        <v>262.13</v>
      </c>
      <c r="L18">
        <v>25</v>
      </c>
      <c r="M18">
        <v>174.75</v>
      </c>
      <c r="N18">
        <v>0</v>
      </c>
      <c r="O18">
        <v>436.88</v>
      </c>
      <c r="P18" s="1">
        <v>40359</v>
      </c>
      <c r="Q18" t="s">
        <v>17</v>
      </c>
    </row>
    <row r="19" spans="1:17" hidden="1" x14ac:dyDescent="0.25">
      <c r="A19" t="s">
        <v>23</v>
      </c>
      <c r="B19" t="s">
        <v>18</v>
      </c>
      <c r="C19" t="s">
        <v>19</v>
      </c>
      <c r="D19" t="s">
        <v>20</v>
      </c>
      <c r="E19" t="s">
        <v>64</v>
      </c>
      <c r="F19" t="s">
        <v>65</v>
      </c>
      <c r="G19">
        <v>1755</v>
      </c>
      <c r="H19">
        <v>0</v>
      </c>
      <c r="I19">
        <v>0</v>
      </c>
      <c r="J19">
        <v>1755</v>
      </c>
      <c r="K19">
        <v>658.13</v>
      </c>
      <c r="L19">
        <v>25</v>
      </c>
      <c r="M19">
        <v>438.75</v>
      </c>
      <c r="N19">
        <v>0</v>
      </c>
      <c r="O19">
        <v>1096.8800000000001</v>
      </c>
      <c r="P19" s="1">
        <v>40414</v>
      </c>
      <c r="Q19" t="s">
        <v>17</v>
      </c>
    </row>
    <row r="20" spans="1:17" hidden="1" x14ac:dyDescent="0.25">
      <c r="A20" t="s">
        <v>23</v>
      </c>
      <c r="B20" t="s">
        <v>18</v>
      </c>
      <c r="C20" t="s">
        <v>19</v>
      </c>
      <c r="D20" t="s">
        <v>20</v>
      </c>
      <c r="E20" t="s">
        <v>66</v>
      </c>
      <c r="F20" t="s">
        <v>67</v>
      </c>
      <c r="G20">
        <v>1258.2</v>
      </c>
      <c r="H20">
        <v>0</v>
      </c>
      <c r="I20">
        <v>0</v>
      </c>
      <c r="J20">
        <v>1258.2</v>
      </c>
      <c r="K20">
        <v>471.83</v>
      </c>
      <c r="L20">
        <v>25</v>
      </c>
      <c r="M20">
        <v>314.55</v>
      </c>
      <c r="N20">
        <v>0</v>
      </c>
      <c r="O20">
        <v>786.38</v>
      </c>
      <c r="P20" s="1">
        <v>40437</v>
      </c>
      <c r="Q20" t="s">
        <v>17</v>
      </c>
    </row>
    <row r="21" spans="1:17" hidden="1" x14ac:dyDescent="0.25">
      <c r="A21" t="s">
        <v>23</v>
      </c>
      <c r="B21" t="s">
        <v>18</v>
      </c>
      <c r="C21" t="s">
        <v>19</v>
      </c>
      <c r="D21" t="s">
        <v>20</v>
      </c>
      <c r="E21" t="s">
        <v>68</v>
      </c>
      <c r="F21" t="s">
        <v>69</v>
      </c>
      <c r="G21">
        <v>1675</v>
      </c>
      <c r="H21">
        <v>5725</v>
      </c>
      <c r="I21">
        <v>0</v>
      </c>
      <c r="J21">
        <v>7400</v>
      </c>
      <c r="K21">
        <v>209.38</v>
      </c>
      <c r="L21">
        <v>25</v>
      </c>
      <c r="M21">
        <v>1850</v>
      </c>
      <c r="N21">
        <v>0</v>
      </c>
      <c r="O21">
        <v>2059.38</v>
      </c>
      <c r="P21" s="1">
        <v>40640</v>
      </c>
      <c r="Q21" t="s">
        <v>17</v>
      </c>
    </row>
    <row r="22" spans="1:17" hidden="1" x14ac:dyDescent="0.25">
      <c r="A22" t="s">
        <v>23</v>
      </c>
      <c r="B22" t="s">
        <v>18</v>
      </c>
      <c r="C22" t="s">
        <v>19</v>
      </c>
      <c r="D22" t="s">
        <v>20</v>
      </c>
      <c r="E22" t="s">
        <v>70</v>
      </c>
      <c r="F22" t="s">
        <v>71</v>
      </c>
      <c r="G22">
        <v>0</v>
      </c>
      <c r="H22">
        <v>920</v>
      </c>
      <c r="I22">
        <v>0</v>
      </c>
      <c r="J22">
        <v>920</v>
      </c>
      <c r="K22">
        <v>0</v>
      </c>
      <c r="L22">
        <v>12.5</v>
      </c>
      <c r="M22">
        <v>115</v>
      </c>
      <c r="N22">
        <v>0</v>
      </c>
      <c r="O22">
        <v>115</v>
      </c>
      <c r="P22" s="1">
        <v>41096</v>
      </c>
      <c r="Q22" t="s">
        <v>17</v>
      </c>
    </row>
    <row r="23" spans="1:17" hidden="1" x14ac:dyDescent="0.25">
      <c r="A23" t="s">
        <v>23</v>
      </c>
      <c r="B23" t="s">
        <v>18</v>
      </c>
      <c r="C23" t="s">
        <v>19</v>
      </c>
      <c r="D23" t="s">
        <v>20</v>
      </c>
      <c r="E23" t="s">
        <v>72</v>
      </c>
      <c r="F23" t="s">
        <v>73</v>
      </c>
      <c r="G23">
        <v>0</v>
      </c>
      <c r="H23">
        <v>11000</v>
      </c>
      <c r="I23">
        <v>0</v>
      </c>
      <c r="J23">
        <v>11000</v>
      </c>
      <c r="K23">
        <v>0</v>
      </c>
      <c r="L23">
        <v>12.5</v>
      </c>
      <c r="M23">
        <v>1375</v>
      </c>
      <c r="N23">
        <v>0</v>
      </c>
      <c r="O23">
        <v>1375</v>
      </c>
      <c r="P23" s="1">
        <v>41096</v>
      </c>
      <c r="Q23" t="s">
        <v>17</v>
      </c>
    </row>
    <row r="24" spans="1:17" hidden="1" x14ac:dyDescent="0.25">
      <c r="A24" t="s">
        <v>23</v>
      </c>
      <c r="B24" t="s">
        <v>18</v>
      </c>
      <c r="C24" t="s">
        <v>19</v>
      </c>
      <c r="D24" t="s">
        <v>20</v>
      </c>
      <c r="E24" t="s">
        <v>74</v>
      </c>
      <c r="F24" t="s">
        <v>75</v>
      </c>
      <c r="G24">
        <v>0</v>
      </c>
      <c r="H24">
        <v>18263.41</v>
      </c>
      <c r="I24">
        <v>0</v>
      </c>
      <c r="J24">
        <v>18263.41</v>
      </c>
      <c r="K24">
        <v>0</v>
      </c>
      <c r="L24">
        <v>12.5</v>
      </c>
      <c r="M24">
        <v>2282.9299999999998</v>
      </c>
      <c r="N24">
        <v>0</v>
      </c>
      <c r="O24">
        <v>2282.9299999999998</v>
      </c>
      <c r="P24" s="1">
        <v>41108</v>
      </c>
      <c r="Q24" t="s">
        <v>17</v>
      </c>
    </row>
    <row r="25" spans="1:17" hidden="1" x14ac:dyDescent="0.25">
      <c r="A25" t="s">
        <v>23</v>
      </c>
      <c r="B25" t="s">
        <v>18</v>
      </c>
      <c r="C25" t="s">
        <v>19</v>
      </c>
      <c r="D25" t="s">
        <v>20</v>
      </c>
      <c r="E25" t="s">
        <v>76</v>
      </c>
      <c r="F25" t="s">
        <v>77</v>
      </c>
      <c r="G25">
        <v>0</v>
      </c>
      <c r="H25">
        <v>650</v>
      </c>
      <c r="I25">
        <v>0</v>
      </c>
      <c r="J25">
        <v>650</v>
      </c>
      <c r="K25">
        <v>0</v>
      </c>
      <c r="L25">
        <v>12.5</v>
      </c>
      <c r="M25">
        <v>81.25</v>
      </c>
      <c r="N25">
        <v>0</v>
      </c>
      <c r="O25">
        <v>81.25</v>
      </c>
      <c r="P25" s="1">
        <v>41110</v>
      </c>
      <c r="Q25" t="s">
        <v>17</v>
      </c>
    </row>
    <row r="26" spans="1:17" hidden="1" x14ac:dyDescent="0.25">
      <c r="A26" t="s">
        <v>23</v>
      </c>
      <c r="B26" t="s">
        <v>18</v>
      </c>
      <c r="C26" t="s">
        <v>19</v>
      </c>
      <c r="D26" t="s">
        <v>20</v>
      </c>
      <c r="E26" t="s">
        <v>78</v>
      </c>
      <c r="F26" t="s">
        <v>79</v>
      </c>
      <c r="G26">
        <v>0</v>
      </c>
      <c r="H26">
        <v>1000</v>
      </c>
      <c r="I26">
        <v>0</v>
      </c>
      <c r="J26">
        <v>1000</v>
      </c>
      <c r="K26">
        <v>0</v>
      </c>
      <c r="L26">
        <v>12.5</v>
      </c>
      <c r="M26">
        <v>125</v>
      </c>
      <c r="N26">
        <v>0</v>
      </c>
      <c r="O26">
        <v>125</v>
      </c>
      <c r="P26" s="1">
        <v>41110</v>
      </c>
      <c r="Q26" t="s">
        <v>17</v>
      </c>
    </row>
    <row r="27" spans="1:17" hidden="1" x14ac:dyDescent="0.25">
      <c r="A27" t="s">
        <v>23</v>
      </c>
      <c r="B27" t="s">
        <v>18</v>
      </c>
      <c r="C27" t="s">
        <v>19</v>
      </c>
      <c r="D27" t="s">
        <v>20</v>
      </c>
      <c r="E27" t="s">
        <v>80</v>
      </c>
      <c r="F27" t="s">
        <v>81</v>
      </c>
      <c r="G27">
        <v>0</v>
      </c>
      <c r="H27">
        <v>1104.2</v>
      </c>
      <c r="I27">
        <v>0</v>
      </c>
      <c r="J27">
        <v>1104.2</v>
      </c>
      <c r="K27">
        <v>0</v>
      </c>
      <c r="L27">
        <v>12.500500000000001</v>
      </c>
      <c r="M27">
        <v>138.03</v>
      </c>
      <c r="N27">
        <v>0</v>
      </c>
      <c r="O27">
        <v>138.03</v>
      </c>
      <c r="P27" s="1">
        <v>41120</v>
      </c>
      <c r="Q27" t="s">
        <v>17</v>
      </c>
    </row>
    <row r="28" spans="1:17" hidden="1" x14ac:dyDescent="0.25">
      <c r="A28" t="s">
        <v>23</v>
      </c>
      <c r="B28" t="s">
        <v>18</v>
      </c>
      <c r="C28" t="s">
        <v>19</v>
      </c>
      <c r="D28" t="s">
        <v>20</v>
      </c>
      <c r="E28" t="s">
        <v>82</v>
      </c>
      <c r="F28" t="s">
        <v>83</v>
      </c>
      <c r="G28">
        <v>0</v>
      </c>
      <c r="H28">
        <v>2344.1999999999998</v>
      </c>
      <c r="I28">
        <v>0</v>
      </c>
      <c r="J28">
        <v>2344.1999999999998</v>
      </c>
      <c r="K28">
        <v>0</v>
      </c>
      <c r="L28">
        <v>12.5002</v>
      </c>
      <c r="M28">
        <v>293.02999999999997</v>
      </c>
      <c r="N28">
        <v>0</v>
      </c>
      <c r="O28">
        <v>293.02999999999997</v>
      </c>
      <c r="P28" s="1">
        <v>41120</v>
      </c>
      <c r="Q28" t="s">
        <v>17</v>
      </c>
    </row>
    <row r="29" spans="1:17" hidden="1" x14ac:dyDescent="0.25">
      <c r="A29" t="s">
        <v>23</v>
      </c>
      <c r="B29" t="s">
        <v>84</v>
      </c>
      <c r="C29" t="s">
        <v>19</v>
      </c>
      <c r="D29" t="s">
        <v>20</v>
      </c>
      <c r="E29" t="s">
        <v>85</v>
      </c>
      <c r="F29" t="s">
        <v>86</v>
      </c>
      <c r="G29">
        <v>0</v>
      </c>
      <c r="H29">
        <v>7450</v>
      </c>
      <c r="I29">
        <v>0</v>
      </c>
      <c r="J29">
        <v>7450</v>
      </c>
      <c r="K29">
        <v>0</v>
      </c>
      <c r="L29">
        <v>12.5</v>
      </c>
      <c r="M29">
        <v>931.25</v>
      </c>
      <c r="N29">
        <v>0</v>
      </c>
      <c r="O29">
        <v>931.25</v>
      </c>
      <c r="P29" s="1">
        <v>40988</v>
      </c>
      <c r="Q29" t="s">
        <v>17</v>
      </c>
    </row>
    <row r="30" spans="1:17" hidden="1" x14ac:dyDescent="0.25">
      <c r="A30" t="s">
        <v>23</v>
      </c>
      <c r="B30" t="s">
        <v>87</v>
      </c>
      <c r="C30" t="s">
        <v>19</v>
      </c>
      <c r="D30" t="s">
        <v>26</v>
      </c>
      <c r="E30" t="s">
        <v>88</v>
      </c>
      <c r="F30" t="s">
        <v>89</v>
      </c>
      <c r="G30">
        <v>89149.55</v>
      </c>
      <c r="H30">
        <v>0</v>
      </c>
      <c r="I30">
        <v>0</v>
      </c>
      <c r="J30">
        <v>89149.55</v>
      </c>
      <c r="K30">
        <v>33431.089999999997</v>
      </c>
      <c r="L30">
        <v>25</v>
      </c>
      <c r="M30">
        <v>22287.39</v>
      </c>
      <c r="N30">
        <v>0</v>
      </c>
      <c r="O30">
        <v>55718.48</v>
      </c>
      <c r="P30" s="1">
        <v>40299</v>
      </c>
      <c r="Q30" t="s">
        <v>17</v>
      </c>
    </row>
    <row r="31" spans="1:17" hidden="1" x14ac:dyDescent="0.25">
      <c r="A31" t="s">
        <v>23</v>
      </c>
      <c r="B31" t="s">
        <v>87</v>
      </c>
      <c r="C31" t="s">
        <v>19</v>
      </c>
      <c r="D31" t="s">
        <v>26</v>
      </c>
      <c r="E31" t="s">
        <v>20</v>
      </c>
      <c r="F31" t="s">
        <v>90</v>
      </c>
      <c r="G31">
        <v>59962.07</v>
      </c>
      <c r="H31">
        <v>0</v>
      </c>
      <c r="I31">
        <v>0</v>
      </c>
      <c r="J31">
        <v>59962.07</v>
      </c>
      <c r="K31">
        <v>22485.78</v>
      </c>
      <c r="L31">
        <v>25</v>
      </c>
      <c r="M31">
        <v>14990.52</v>
      </c>
      <c r="N31">
        <v>0</v>
      </c>
      <c r="O31">
        <v>37476.300000000003</v>
      </c>
      <c r="P31" s="1">
        <v>40336</v>
      </c>
      <c r="Q31" t="s">
        <v>17</v>
      </c>
    </row>
    <row r="32" spans="1:17" hidden="1" x14ac:dyDescent="0.25">
      <c r="A32" t="s">
        <v>23</v>
      </c>
      <c r="B32" t="s">
        <v>87</v>
      </c>
      <c r="C32" t="s">
        <v>19</v>
      </c>
      <c r="D32" t="s">
        <v>26</v>
      </c>
      <c r="E32" t="s">
        <v>91</v>
      </c>
      <c r="F32" t="s">
        <v>92</v>
      </c>
      <c r="G32">
        <v>685</v>
      </c>
      <c r="H32">
        <v>0</v>
      </c>
      <c r="I32">
        <v>0</v>
      </c>
      <c r="J32">
        <v>685</v>
      </c>
      <c r="K32">
        <v>256.88</v>
      </c>
      <c r="L32">
        <v>25</v>
      </c>
      <c r="M32">
        <v>171.25</v>
      </c>
      <c r="N32">
        <v>0</v>
      </c>
      <c r="O32">
        <v>428.13</v>
      </c>
      <c r="P32" s="1">
        <v>40421</v>
      </c>
      <c r="Q32" t="s">
        <v>17</v>
      </c>
    </row>
    <row r="33" spans="1:17" hidden="1" x14ac:dyDescent="0.25">
      <c r="A33" t="s">
        <v>23</v>
      </c>
      <c r="B33" t="s">
        <v>87</v>
      </c>
      <c r="C33" t="s">
        <v>19</v>
      </c>
      <c r="D33" t="s">
        <v>26</v>
      </c>
      <c r="E33" t="s">
        <v>93</v>
      </c>
      <c r="F33" t="s">
        <v>94</v>
      </c>
      <c r="G33">
        <v>1240.8</v>
      </c>
      <c r="H33">
        <v>0</v>
      </c>
      <c r="I33">
        <v>0</v>
      </c>
      <c r="J33">
        <v>1240.8</v>
      </c>
      <c r="K33">
        <v>465.3</v>
      </c>
      <c r="L33">
        <v>25</v>
      </c>
      <c r="M33">
        <v>310.2</v>
      </c>
      <c r="N33">
        <v>0</v>
      </c>
      <c r="O33">
        <v>775.5</v>
      </c>
      <c r="P33" s="1">
        <v>40436</v>
      </c>
      <c r="Q33" t="s">
        <v>17</v>
      </c>
    </row>
    <row r="34" spans="1:17" hidden="1" x14ac:dyDescent="0.25">
      <c r="A34" t="s">
        <v>23</v>
      </c>
      <c r="B34" t="s">
        <v>87</v>
      </c>
      <c r="C34" t="s">
        <v>19</v>
      </c>
      <c r="D34" t="s">
        <v>26</v>
      </c>
      <c r="E34" t="s">
        <v>95</v>
      </c>
      <c r="F34" t="s">
        <v>96</v>
      </c>
      <c r="G34">
        <v>1800</v>
      </c>
      <c r="H34">
        <v>0</v>
      </c>
      <c r="I34">
        <v>0</v>
      </c>
      <c r="J34">
        <v>1800</v>
      </c>
      <c r="K34">
        <v>675</v>
      </c>
      <c r="L34">
        <v>25</v>
      </c>
      <c r="M34">
        <v>450</v>
      </c>
      <c r="N34">
        <v>0</v>
      </c>
      <c r="O34">
        <v>1125</v>
      </c>
      <c r="P34" s="1">
        <v>40436</v>
      </c>
      <c r="Q34" t="s">
        <v>17</v>
      </c>
    </row>
    <row r="35" spans="1:17" hidden="1" x14ac:dyDescent="0.25">
      <c r="A35" t="s">
        <v>23</v>
      </c>
      <c r="B35" t="s">
        <v>87</v>
      </c>
      <c r="C35" t="s">
        <v>19</v>
      </c>
      <c r="D35" t="s">
        <v>26</v>
      </c>
      <c r="E35" t="s">
        <v>97</v>
      </c>
      <c r="F35" t="s">
        <v>98</v>
      </c>
      <c r="G35">
        <v>2054</v>
      </c>
      <c r="H35">
        <v>0</v>
      </c>
      <c r="I35">
        <v>0</v>
      </c>
      <c r="J35">
        <v>2054</v>
      </c>
      <c r="K35">
        <v>770.25</v>
      </c>
      <c r="L35">
        <v>25</v>
      </c>
      <c r="M35">
        <v>513.5</v>
      </c>
      <c r="N35">
        <v>0</v>
      </c>
      <c r="O35">
        <v>1283.75</v>
      </c>
      <c r="P35" s="1">
        <v>40436</v>
      </c>
      <c r="Q35" t="s">
        <v>17</v>
      </c>
    </row>
    <row r="36" spans="1:17" hidden="1" x14ac:dyDescent="0.25">
      <c r="A36" t="s">
        <v>23</v>
      </c>
      <c r="B36" t="s">
        <v>87</v>
      </c>
      <c r="C36" t="s">
        <v>19</v>
      </c>
      <c r="D36" t="s">
        <v>26</v>
      </c>
      <c r="E36" t="s">
        <v>99</v>
      </c>
      <c r="F36" t="s">
        <v>100</v>
      </c>
      <c r="G36">
        <v>918</v>
      </c>
      <c r="H36">
        <v>0</v>
      </c>
      <c r="I36">
        <v>0</v>
      </c>
      <c r="J36">
        <v>918</v>
      </c>
      <c r="K36">
        <v>344.25</v>
      </c>
      <c r="L36">
        <v>25</v>
      </c>
      <c r="M36">
        <v>229.5</v>
      </c>
      <c r="N36">
        <v>0</v>
      </c>
      <c r="O36">
        <v>573.75</v>
      </c>
      <c r="P36" s="1">
        <v>40436</v>
      </c>
      <c r="Q36" t="s">
        <v>17</v>
      </c>
    </row>
    <row r="37" spans="1:17" hidden="1" x14ac:dyDescent="0.25">
      <c r="A37" t="s">
        <v>23</v>
      </c>
      <c r="B37" t="s">
        <v>87</v>
      </c>
      <c r="C37" t="s">
        <v>19</v>
      </c>
      <c r="D37" t="s">
        <v>26</v>
      </c>
      <c r="E37" t="s">
        <v>101</v>
      </c>
      <c r="F37" t="s">
        <v>102</v>
      </c>
      <c r="G37">
        <v>1240</v>
      </c>
      <c r="H37">
        <v>0</v>
      </c>
      <c r="I37">
        <v>0</v>
      </c>
      <c r="J37">
        <v>1240</v>
      </c>
      <c r="K37">
        <v>465</v>
      </c>
      <c r="L37">
        <v>25</v>
      </c>
      <c r="M37">
        <v>310</v>
      </c>
      <c r="N37">
        <v>0</v>
      </c>
      <c r="O37">
        <v>775</v>
      </c>
      <c r="P37" s="1">
        <v>40436</v>
      </c>
      <c r="Q37" t="s">
        <v>17</v>
      </c>
    </row>
    <row r="38" spans="1:17" hidden="1" x14ac:dyDescent="0.25">
      <c r="A38" t="s">
        <v>23</v>
      </c>
      <c r="B38" t="s">
        <v>87</v>
      </c>
      <c r="C38" t="s">
        <v>19</v>
      </c>
      <c r="D38" t="s">
        <v>26</v>
      </c>
      <c r="E38" t="s">
        <v>103</v>
      </c>
      <c r="F38" t="s">
        <v>104</v>
      </c>
      <c r="G38">
        <v>318</v>
      </c>
      <c r="H38">
        <v>0</v>
      </c>
      <c r="I38">
        <v>0</v>
      </c>
      <c r="J38">
        <v>318</v>
      </c>
      <c r="K38">
        <v>119.25</v>
      </c>
      <c r="L38">
        <v>25</v>
      </c>
      <c r="M38">
        <v>79.5</v>
      </c>
      <c r="N38">
        <v>0</v>
      </c>
      <c r="O38">
        <v>198.75</v>
      </c>
      <c r="P38" s="1">
        <v>40436</v>
      </c>
      <c r="Q38" t="s">
        <v>17</v>
      </c>
    </row>
    <row r="39" spans="1:17" hidden="1" x14ac:dyDescent="0.25">
      <c r="A39" t="s">
        <v>23</v>
      </c>
      <c r="B39" t="s">
        <v>87</v>
      </c>
      <c r="C39" t="s">
        <v>19</v>
      </c>
      <c r="D39" t="s">
        <v>26</v>
      </c>
      <c r="E39" t="s">
        <v>105</v>
      </c>
      <c r="F39" t="s">
        <v>106</v>
      </c>
      <c r="G39">
        <v>910</v>
      </c>
      <c r="H39">
        <v>0</v>
      </c>
      <c r="I39">
        <v>0</v>
      </c>
      <c r="J39">
        <v>910</v>
      </c>
      <c r="K39">
        <v>341.25</v>
      </c>
      <c r="L39">
        <v>25</v>
      </c>
      <c r="M39">
        <v>227.5</v>
      </c>
      <c r="N39">
        <v>0</v>
      </c>
      <c r="O39">
        <v>568.75</v>
      </c>
      <c r="P39" s="1">
        <v>40436</v>
      </c>
      <c r="Q39" t="s">
        <v>17</v>
      </c>
    </row>
    <row r="40" spans="1:17" hidden="1" x14ac:dyDescent="0.25">
      <c r="A40" t="s">
        <v>23</v>
      </c>
      <c r="B40" t="s">
        <v>87</v>
      </c>
      <c r="C40" t="s">
        <v>19</v>
      </c>
      <c r="D40" t="s">
        <v>26</v>
      </c>
      <c r="E40" t="s">
        <v>107</v>
      </c>
      <c r="F40" t="s">
        <v>108</v>
      </c>
      <c r="G40">
        <v>528</v>
      </c>
      <c r="H40">
        <v>0</v>
      </c>
      <c r="I40">
        <v>0</v>
      </c>
      <c r="J40">
        <v>528</v>
      </c>
      <c r="K40">
        <v>198</v>
      </c>
      <c r="L40">
        <v>25</v>
      </c>
      <c r="M40">
        <v>132</v>
      </c>
      <c r="N40">
        <v>0</v>
      </c>
      <c r="O40">
        <v>330</v>
      </c>
      <c r="P40" s="1">
        <v>40436</v>
      </c>
      <c r="Q40" t="s">
        <v>17</v>
      </c>
    </row>
    <row r="41" spans="1:17" hidden="1" x14ac:dyDescent="0.25">
      <c r="A41" t="s">
        <v>23</v>
      </c>
      <c r="B41" t="s">
        <v>87</v>
      </c>
      <c r="C41" t="s">
        <v>19</v>
      </c>
      <c r="D41" t="s">
        <v>26</v>
      </c>
      <c r="E41" t="s">
        <v>109</v>
      </c>
      <c r="F41" t="s">
        <v>110</v>
      </c>
      <c r="G41">
        <v>680</v>
      </c>
      <c r="H41">
        <v>0</v>
      </c>
      <c r="I41">
        <v>0</v>
      </c>
      <c r="J41">
        <v>680</v>
      </c>
      <c r="K41">
        <v>255</v>
      </c>
      <c r="L41">
        <v>25</v>
      </c>
      <c r="M41">
        <v>170</v>
      </c>
      <c r="N41">
        <v>0</v>
      </c>
      <c r="O41">
        <v>425</v>
      </c>
      <c r="P41" s="1">
        <v>40436</v>
      </c>
      <c r="Q41" t="s">
        <v>17</v>
      </c>
    </row>
    <row r="42" spans="1:17" hidden="1" x14ac:dyDescent="0.25">
      <c r="A42" t="s">
        <v>23</v>
      </c>
      <c r="B42" t="s">
        <v>111</v>
      </c>
      <c r="C42" t="s">
        <v>112</v>
      </c>
      <c r="D42" t="s">
        <v>113</v>
      </c>
      <c r="E42" t="s">
        <v>114</v>
      </c>
      <c r="F42" t="s">
        <v>115</v>
      </c>
      <c r="G42">
        <v>2558</v>
      </c>
      <c r="H42">
        <v>0</v>
      </c>
      <c r="I42">
        <v>0</v>
      </c>
      <c r="J42">
        <v>2558</v>
      </c>
      <c r="K42">
        <v>767.4</v>
      </c>
      <c r="L42">
        <v>20</v>
      </c>
      <c r="M42">
        <v>511.6</v>
      </c>
      <c r="N42">
        <v>0</v>
      </c>
      <c r="O42">
        <v>1279</v>
      </c>
      <c r="P42" s="1">
        <v>40359</v>
      </c>
      <c r="Q42" t="s">
        <v>17</v>
      </c>
    </row>
    <row r="43" spans="1:17" hidden="1" x14ac:dyDescent="0.25">
      <c r="A43" t="s">
        <v>23</v>
      </c>
      <c r="B43" t="s">
        <v>111</v>
      </c>
      <c r="C43" t="s">
        <v>112</v>
      </c>
      <c r="D43" t="s">
        <v>113</v>
      </c>
      <c r="E43" t="s">
        <v>116</v>
      </c>
      <c r="F43" t="s">
        <v>117</v>
      </c>
      <c r="G43">
        <v>4122</v>
      </c>
      <c r="H43">
        <v>0</v>
      </c>
      <c r="I43">
        <v>0</v>
      </c>
      <c r="J43">
        <v>4122</v>
      </c>
      <c r="K43">
        <v>1236.5999999999999</v>
      </c>
      <c r="L43">
        <v>20</v>
      </c>
      <c r="M43">
        <v>824.4</v>
      </c>
      <c r="N43">
        <v>0</v>
      </c>
      <c r="O43">
        <v>2061</v>
      </c>
      <c r="P43" s="1">
        <v>40359</v>
      </c>
      <c r="Q43" t="s">
        <v>17</v>
      </c>
    </row>
    <row r="44" spans="1:17" hidden="1" x14ac:dyDescent="0.25">
      <c r="A44" t="s">
        <v>23</v>
      </c>
      <c r="B44" t="s">
        <v>111</v>
      </c>
      <c r="C44" t="s">
        <v>112</v>
      </c>
      <c r="D44" t="s">
        <v>113</v>
      </c>
      <c r="E44" t="s">
        <v>118</v>
      </c>
      <c r="F44" t="s">
        <v>119</v>
      </c>
      <c r="G44">
        <v>6320</v>
      </c>
      <c r="H44">
        <v>0</v>
      </c>
      <c r="I44">
        <v>0</v>
      </c>
      <c r="J44">
        <v>6320</v>
      </c>
      <c r="K44">
        <v>1896</v>
      </c>
      <c r="L44">
        <v>20</v>
      </c>
      <c r="M44">
        <v>1264</v>
      </c>
      <c r="N44">
        <v>0</v>
      </c>
      <c r="O44">
        <v>3160</v>
      </c>
      <c r="P44" s="1">
        <v>40359</v>
      </c>
      <c r="Q44" t="s">
        <v>17</v>
      </c>
    </row>
    <row r="45" spans="1:17" hidden="1" x14ac:dyDescent="0.25">
      <c r="A45" t="s">
        <v>23</v>
      </c>
      <c r="B45" t="s">
        <v>111</v>
      </c>
      <c r="C45" t="s">
        <v>112</v>
      </c>
      <c r="D45" t="s">
        <v>113</v>
      </c>
      <c r="E45" t="s">
        <v>120</v>
      </c>
      <c r="F45" t="s">
        <v>121</v>
      </c>
      <c r="G45">
        <v>2870</v>
      </c>
      <c r="H45">
        <v>0</v>
      </c>
      <c r="I45">
        <v>0</v>
      </c>
      <c r="J45">
        <v>2870</v>
      </c>
      <c r="K45">
        <v>861</v>
      </c>
      <c r="L45">
        <v>20</v>
      </c>
      <c r="M45">
        <v>574</v>
      </c>
      <c r="N45">
        <v>0</v>
      </c>
      <c r="O45">
        <v>1435</v>
      </c>
      <c r="P45" s="1">
        <v>40359</v>
      </c>
      <c r="Q45" t="s">
        <v>17</v>
      </c>
    </row>
    <row r="46" spans="1:17" hidden="1" x14ac:dyDescent="0.25">
      <c r="A46" t="s">
        <v>23</v>
      </c>
      <c r="B46" t="s">
        <v>111</v>
      </c>
      <c r="C46" t="s">
        <v>112</v>
      </c>
      <c r="D46" t="s">
        <v>113</v>
      </c>
      <c r="E46" t="s">
        <v>122</v>
      </c>
      <c r="F46" t="s">
        <v>123</v>
      </c>
      <c r="G46">
        <v>600</v>
      </c>
      <c r="H46">
        <v>0</v>
      </c>
      <c r="I46">
        <v>0</v>
      </c>
      <c r="J46">
        <v>600</v>
      </c>
      <c r="K46">
        <v>180</v>
      </c>
      <c r="L46">
        <v>20</v>
      </c>
      <c r="M46">
        <v>120</v>
      </c>
      <c r="N46">
        <v>0</v>
      </c>
      <c r="O46">
        <v>300</v>
      </c>
      <c r="P46" s="1">
        <v>40359</v>
      </c>
      <c r="Q46" t="s">
        <v>17</v>
      </c>
    </row>
    <row r="47" spans="1:17" hidden="1" x14ac:dyDescent="0.25">
      <c r="A47" t="s">
        <v>23</v>
      </c>
      <c r="B47" t="s">
        <v>111</v>
      </c>
      <c r="C47" t="s">
        <v>112</v>
      </c>
      <c r="D47" t="s">
        <v>113</v>
      </c>
      <c r="E47" t="s">
        <v>124</v>
      </c>
      <c r="F47" t="s">
        <v>125</v>
      </c>
      <c r="G47">
        <v>1725</v>
      </c>
      <c r="H47">
        <v>0</v>
      </c>
      <c r="I47">
        <v>0</v>
      </c>
      <c r="J47">
        <v>1725</v>
      </c>
      <c r="K47">
        <v>517.5</v>
      </c>
      <c r="L47">
        <v>20</v>
      </c>
      <c r="M47">
        <v>345</v>
      </c>
      <c r="N47">
        <v>0</v>
      </c>
      <c r="O47">
        <v>862.5</v>
      </c>
      <c r="P47" s="1">
        <v>40359</v>
      </c>
      <c r="Q47" t="s">
        <v>17</v>
      </c>
    </row>
    <row r="48" spans="1:17" hidden="1" x14ac:dyDescent="0.25">
      <c r="A48" t="s">
        <v>23</v>
      </c>
      <c r="B48" t="s">
        <v>111</v>
      </c>
      <c r="C48" t="s">
        <v>112</v>
      </c>
      <c r="D48" t="s">
        <v>113</v>
      </c>
      <c r="E48" t="s">
        <v>126</v>
      </c>
      <c r="F48" t="s">
        <v>127</v>
      </c>
      <c r="G48">
        <v>330</v>
      </c>
      <c r="H48">
        <v>0</v>
      </c>
      <c r="I48">
        <v>0</v>
      </c>
      <c r="J48">
        <v>330</v>
      </c>
      <c r="K48">
        <v>99</v>
      </c>
      <c r="L48">
        <v>20</v>
      </c>
      <c r="M48">
        <v>66</v>
      </c>
      <c r="N48">
        <v>0</v>
      </c>
      <c r="O48">
        <v>165</v>
      </c>
      <c r="P48" s="1">
        <v>40359</v>
      </c>
      <c r="Q48" t="s">
        <v>17</v>
      </c>
    </row>
    <row r="49" spans="1:17" hidden="1" x14ac:dyDescent="0.25">
      <c r="A49" t="s">
        <v>23</v>
      </c>
      <c r="B49" t="s">
        <v>111</v>
      </c>
      <c r="C49" t="s">
        <v>112</v>
      </c>
      <c r="D49" t="s">
        <v>113</v>
      </c>
      <c r="E49" t="s">
        <v>128</v>
      </c>
      <c r="F49" t="s">
        <v>129</v>
      </c>
      <c r="G49">
        <v>590</v>
      </c>
      <c r="H49">
        <v>0</v>
      </c>
      <c r="I49">
        <v>0</v>
      </c>
      <c r="J49">
        <v>590</v>
      </c>
      <c r="K49">
        <v>177</v>
      </c>
      <c r="L49">
        <v>20</v>
      </c>
      <c r="M49">
        <v>118</v>
      </c>
      <c r="N49">
        <v>0</v>
      </c>
      <c r="O49">
        <v>295</v>
      </c>
      <c r="P49" s="1">
        <v>40359</v>
      </c>
      <c r="Q49" t="s">
        <v>17</v>
      </c>
    </row>
    <row r="50" spans="1:17" hidden="1" x14ac:dyDescent="0.25">
      <c r="A50" t="s">
        <v>23</v>
      </c>
      <c r="B50" t="s">
        <v>111</v>
      </c>
      <c r="C50" t="s">
        <v>112</v>
      </c>
      <c r="D50" t="s">
        <v>113</v>
      </c>
      <c r="E50" t="s">
        <v>130</v>
      </c>
      <c r="F50" t="s">
        <v>131</v>
      </c>
      <c r="G50">
        <v>475</v>
      </c>
      <c r="H50">
        <v>0</v>
      </c>
      <c r="I50">
        <v>0</v>
      </c>
      <c r="J50">
        <v>475</v>
      </c>
      <c r="K50">
        <v>142.5</v>
      </c>
      <c r="L50">
        <v>20</v>
      </c>
      <c r="M50">
        <v>95</v>
      </c>
      <c r="N50">
        <v>0</v>
      </c>
      <c r="O50">
        <v>237.5</v>
      </c>
      <c r="P50" s="1">
        <v>40359</v>
      </c>
      <c r="Q50" t="s">
        <v>17</v>
      </c>
    </row>
    <row r="51" spans="1:17" hidden="1" x14ac:dyDescent="0.25">
      <c r="A51" t="s">
        <v>23</v>
      </c>
      <c r="B51" t="s">
        <v>111</v>
      </c>
      <c r="C51" t="s">
        <v>112</v>
      </c>
      <c r="D51" t="s">
        <v>113</v>
      </c>
      <c r="E51" t="s">
        <v>132</v>
      </c>
      <c r="F51" t="s">
        <v>133</v>
      </c>
      <c r="G51">
        <v>4710</v>
      </c>
      <c r="H51">
        <v>0</v>
      </c>
      <c r="I51">
        <v>4710</v>
      </c>
      <c r="J51">
        <v>0</v>
      </c>
      <c r="K51">
        <v>1413</v>
      </c>
      <c r="L51">
        <v>0</v>
      </c>
      <c r="M51">
        <v>0</v>
      </c>
      <c r="N51">
        <v>1413</v>
      </c>
      <c r="O51">
        <v>0</v>
      </c>
      <c r="P51" s="1">
        <v>40359</v>
      </c>
      <c r="Q51" t="s">
        <v>134</v>
      </c>
    </row>
    <row r="52" spans="1:17" hidden="1" x14ac:dyDescent="0.25">
      <c r="A52" t="s">
        <v>23</v>
      </c>
      <c r="B52" t="s">
        <v>111</v>
      </c>
      <c r="C52" t="s">
        <v>112</v>
      </c>
      <c r="D52" t="s">
        <v>113</v>
      </c>
      <c r="E52" t="s">
        <v>135</v>
      </c>
      <c r="F52" t="s">
        <v>125</v>
      </c>
      <c r="G52">
        <v>575</v>
      </c>
      <c r="H52">
        <v>0</v>
      </c>
      <c r="I52">
        <v>0</v>
      </c>
      <c r="J52">
        <v>575</v>
      </c>
      <c r="K52">
        <v>172.5</v>
      </c>
      <c r="L52">
        <v>20</v>
      </c>
      <c r="M52">
        <v>115</v>
      </c>
      <c r="N52">
        <v>0</v>
      </c>
      <c r="O52">
        <v>287.5</v>
      </c>
      <c r="P52" s="1">
        <v>40382</v>
      </c>
      <c r="Q52" t="s">
        <v>17</v>
      </c>
    </row>
    <row r="53" spans="1:17" hidden="1" x14ac:dyDescent="0.25">
      <c r="A53" t="s">
        <v>23</v>
      </c>
      <c r="B53" t="s">
        <v>111</v>
      </c>
      <c r="C53" t="s">
        <v>112</v>
      </c>
      <c r="D53" t="s">
        <v>113</v>
      </c>
      <c r="E53" t="s">
        <v>136</v>
      </c>
      <c r="F53" t="s">
        <v>137</v>
      </c>
      <c r="G53">
        <v>490</v>
      </c>
      <c r="H53">
        <v>0</v>
      </c>
      <c r="I53">
        <v>0</v>
      </c>
      <c r="J53">
        <v>490</v>
      </c>
      <c r="K53">
        <v>147</v>
      </c>
      <c r="L53">
        <v>20</v>
      </c>
      <c r="M53">
        <v>98</v>
      </c>
      <c r="N53">
        <v>0</v>
      </c>
      <c r="O53">
        <v>245</v>
      </c>
      <c r="P53" s="1">
        <v>40382</v>
      </c>
      <c r="Q53" t="s">
        <v>17</v>
      </c>
    </row>
    <row r="54" spans="1:17" hidden="1" x14ac:dyDescent="0.25">
      <c r="A54" t="s">
        <v>23</v>
      </c>
      <c r="B54" t="s">
        <v>111</v>
      </c>
      <c r="C54" t="s">
        <v>112</v>
      </c>
      <c r="D54" t="s">
        <v>113</v>
      </c>
      <c r="E54" t="s">
        <v>138</v>
      </c>
      <c r="F54" t="s">
        <v>139</v>
      </c>
      <c r="G54">
        <v>600</v>
      </c>
      <c r="H54">
        <v>0</v>
      </c>
      <c r="I54">
        <v>0</v>
      </c>
      <c r="J54">
        <v>600</v>
      </c>
      <c r="K54">
        <v>180</v>
      </c>
      <c r="L54">
        <v>20</v>
      </c>
      <c r="M54">
        <v>120</v>
      </c>
      <c r="N54">
        <v>0</v>
      </c>
      <c r="O54">
        <v>300</v>
      </c>
      <c r="P54" s="1">
        <v>40399</v>
      </c>
      <c r="Q54" t="s">
        <v>17</v>
      </c>
    </row>
    <row r="55" spans="1:17" hidden="1" x14ac:dyDescent="0.25">
      <c r="A55" t="s">
        <v>23</v>
      </c>
      <c r="B55" t="s">
        <v>111</v>
      </c>
      <c r="C55" t="s">
        <v>112</v>
      </c>
      <c r="D55" t="s">
        <v>113</v>
      </c>
      <c r="E55" t="s">
        <v>140</v>
      </c>
      <c r="F55" t="s">
        <v>141</v>
      </c>
      <c r="G55">
        <v>253</v>
      </c>
      <c r="H55">
        <v>0</v>
      </c>
      <c r="I55">
        <v>0</v>
      </c>
      <c r="J55">
        <v>253</v>
      </c>
      <c r="K55">
        <v>75.900000000000006</v>
      </c>
      <c r="L55">
        <v>20</v>
      </c>
      <c r="M55">
        <v>50.6</v>
      </c>
      <c r="N55">
        <v>0</v>
      </c>
      <c r="O55">
        <v>126.5</v>
      </c>
      <c r="P55" s="1">
        <v>40424</v>
      </c>
      <c r="Q55" t="s">
        <v>17</v>
      </c>
    </row>
    <row r="56" spans="1:17" hidden="1" x14ac:dyDescent="0.25">
      <c r="A56" t="s">
        <v>23</v>
      </c>
      <c r="B56" t="s">
        <v>142</v>
      </c>
      <c r="C56" t="s">
        <v>112</v>
      </c>
      <c r="D56" t="s">
        <v>38</v>
      </c>
      <c r="E56" t="s">
        <v>143</v>
      </c>
      <c r="F56" t="s">
        <v>144</v>
      </c>
      <c r="G56">
        <v>0</v>
      </c>
      <c r="H56">
        <v>1818.18</v>
      </c>
      <c r="I56">
        <v>0</v>
      </c>
      <c r="J56">
        <v>1818.18</v>
      </c>
      <c r="K56">
        <v>0</v>
      </c>
      <c r="L56">
        <v>6.0004999999999997</v>
      </c>
      <c r="M56">
        <v>109.1</v>
      </c>
      <c r="N56">
        <v>0</v>
      </c>
      <c r="O56">
        <v>109.1</v>
      </c>
      <c r="P56" s="1">
        <v>41274</v>
      </c>
      <c r="Q56" t="s">
        <v>17</v>
      </c>
    </row>
    <row r="57" spans="1:17" x14ac:dyDescent="0.25">
      <c r="A57" t="s">
        <v>23</v>
      </c>
      <c r="B57" t="s">
        <v>145</v>
      </c>
      <c r="C57" t="s">
        <v>25</v>
      </c>
      <c r="D57" t="s">
        <v>146</v>
      </c>
      <c r="E57" t="s">
        <v>147</v>
      </c>
      <c r="F57" t="s">
        <v>148</v>
      </c>
      <c r="G57">
        <v>450</v>
      </c>
      <c r="H57">
        <v>0</v>
      </c>
      <c r="I57">
        <v>0</v>
      </c>
      <c r="J57">
        <v>450</v>
      </c>
      <c r="K57">
        <v>45</v>
      </c>
      <c r="L57">
        <v>20</v>
      </c>
      <c r="M57">
        <v>90</v>
      </c>
      <c r="N57">
        <v>0</v>
      </c>
      <c r="O57">
        <v>135</v>
      </c>
      <c r="P57" s="1">
        <v>40665</v>
      </c>
      <c r="Q57" t="s">
        <v>17</v>
      </c>
    </row>
    <row r="58" spans="1:17" hidden="1" x14ac:dyDescent="0.25">
      <c r="A58" t="s">
        <v>23</v>
      </c>
      <c r="B58" t="s">
        <v>149</v>
      </c>
      <c r="C58" t="s">
        <v>150</v>
      </c>
      <c r="D58" t="s">
        <v>113</v>
      </c>
      <c r="E58" t="s">
        <v>151</v>
      </c>
      <c r="F58" t="s">
        <v>152</v>
      </c>
      <c r="G58">
        <v>27084.02</v>
      </c>
      <c r="H58">
        <v>0</v>
      </c>
      <c r="I58">
        <v>0</v>
      </c>
      <c r="J58">
        <v>27084.02</v>
      </c>
      <c r="K58">
        <v>10833.62</v>
      </c>
      <c r="L58">
        <v>20</v>
      </c>
      <c r="M58">
        <v>5416.81</v>
      </c>
      <c r="N58">
        <v>0</v>
      </c>
      <c r="O58">
        <v>16250.43</v>
      </c>
      <c r="P58" s="1">
        <v>40543</v>
      </c>
      <c r="Q58" t="s">
        <v>17</v>
      </c>
    </row>
    <row r="59" spans="1:17" hidden="1" x14ac:dyDescent="0.25">
      <c r="A59" t="s">
        <v>23</v>
      </c>
      <c r="B59" t="s">
        <v>153</v>
      </c>
      <c r="C59" t="s">
        <v>154</v>
      </c>
      <c r="D59" t="s">
        <v>38</v>
      </c>
      <c r="E59" t="s">
        <v>155</v>
      </c>
      <c r="F59" t="s">
        <v>156</v>
      </c>
      <c r="G59">
        <v>600</v>
      </c>
      <c r="H59">
        <v>0</v>
      </c>
      <c r="I59">
        <v>0</v>
      </c>
      <c r="J59">
        <v>600</v>
      </c>
      <c r="K59">
        <v>240</v>
      </c>
      <c r="L59">
        <v>20</v>
      </c>
      <c r="M59">
        <v>120</v>
      </c>
      <c r="N59">
        <v>0</v>
      </c>
      <c r="O59">
        <v>360</v>
      </c>
      <c r="P59" s="1">
        <v>40359</v>
      </c>
      <c r="Q59" t="s">
        <v>17</v>
      </c>
    </row>
    <row r="60" spans="1:17" hidden="1" x14ac:dyDescent="0.25">
      <c r="A60" t="s">
        <v>23</v>
      </c>
      <c r="B60" t="s">
        <v>153</v>
      </c>
      <c r="C60" t="s">
        <v>154</v>
      </c>
      <c r="D60" t="s">
        <v>38</v>
      </c>
      <c r="E60" t="s">
        <v>157</v>
      </c>
      <c r="F60" t="s">
        <v>158</v>
      </c>
      <c r="G60">
        <v>600</v>
      </c>
      <c r="H60">
        <v>0</v>
      </c>
      <c r="I60">
        <v>0</v>
      </c>
      <c r="J60">
        <v>600</v>
      </c>
      <c r="K60">
        <v>240</v>
      </c>
      <c r="L60">
        <v>20</v>
      </c>
      <c r="M60">
        <v>120</v>
      </c>
      <c r="N60">
        <v>0</v>
      </c>
      <c r="O60">
        <v>360</v>
      </c>
      <c r="P60" s="1">
        <v>40359</v>
      </c>
      <c r="Q60" t="s">
        <v>17</v>
      </c>
    </row>
    <row r="61" spans="1:17" hidden="1" x14ac:dyDescent="0.25">
      <c r="A61" t="s">
        <v>23</v>
      </c>
      <c r="B61" t="s">
        <v>153</v>
      </c>
      <c r="C61" t="s">
        <v>154</v>
      </c>
      <c r="D61" t="s">
        <v>38</v>
      </c>
      <c r="E61" t="s">
        <v>159</v>
      </c>
      <c r="F61" t="s">
        <v>160</v>
      </c>
      <c r="G61">
        <v>9285.11</v>
      </c>
      <c r="H61">
        <v>0</v>
      </c>
      <c r="I61">
        <v>0</v>
      </c>
      <c r="J61">
        <v>9285.11</v>
      </c>
      <c r="K61">
        <v>3330.3</v>
      </c>
      <c r="L61">
        <v>20.0001</v>
      </c>
      <c r="M61">
        <v>1857.03</v>
      </c>
      <c r="N61">
        <v>0</v>
      </c>
      <c r="O61">
        <v>5187.33</v>
      </c>
      <c r="P61" s="1">
        <v>40359</v>
      </c>
      <c r="Q61" t="s">
        <v>17</v>
      </c>
    </row>
    <row r="62" spans="1:17" hidden="1" x14ac:dyDescent="0.25">
      <c r="A62" t="s">
        <v>23</v>
      </c>
      <c r="B62" t="s">
        <v>153</v>
      </c>
      <c r="C62" t="s">
        <v>154</v>
      </c>
      <c r="D62" t="s">
        <v>38</v>
      </c>
      <c r="E62" t="s">
        <v>161</v>
      </c>
      <c r="F62" t="s">
        <v>162</v>
      </c>
      <c r="G62">
        <v>8300</v>
      </c>
      <c r="H62">
        <v>0</v>
      </c>
      <c r="I62">
        <v>0</v>
      </c>
      <c r="J62">
        <v>8300</v>
      </c>
      <c r="K62">
        <v>3320</v>
      </c>
      <c r="L62">
        <v>20</v>
      </c>
      <c r="M62">
        <v>1660</v>
      </c>
      <c r="N62">
        <v>0</v>
      </c>
      <c r="O62">
        <v>4980</v>
      </c>
      <c r="P62" s="1">
        <v>40421</v>
      </c>
      <c r="Q62" t="s">
        <v>17</v>
      </c>
    </row>
    <row r="63" spans="1:17" hidden="1" x14ac:dyDescent="0.25">
      <c r="A63" t="s">
        <v>23</v>
      </c>
      <c r="B63" t="s">
        <v>153</v>
      </c>
      <c r="C63" t="s">
        <v>154</v>
      </c>
      <c r="D63" t="s">
        <v>38</v>
      </c>
      <c r="E63" t="s">
        <v>163</v>
      </c>
      <c r="F63" t="s">
        <v>164</v>
      </c>
      <c r="G63">
        <v>2698.57</v>
      </c>
      <c r="H63">
        <v>0</v>
      </c>
      <c r="I63">
        <v>0</v>
      </c>
      <c r="J63">
        <v>2698.57</v>
      </c>
      <c r="K63">
        <v>1079.44</v>
      </c>
      <c r="L63">
        <v>20.0002</v>
      </c>
      <c r="M63">
        <v>539.72</v>
      </c>
      <c r="N63">
        <v>0</v>
      </c>
      <c r="O63">
        <v>1619.16</v>
      </c>
      <c r="P63" s="1">
        <v>40543</v>
      </c>
      <c r="Q63" t="s">
        <v>17</v>
      </c>
    </row>
    <row r="64" spans="1:17" hidden="1" x14ac:dyDescent="0.25">
      <c r="A64" t="s">
        <v>23</v>
      </c>
      <c r="B64" t="s">
        <v>165</v>
      </c>
      <c r="C64" t="s">
        <v>166</v>
      </c>
      <c r="D64" t="s">
        <v>38</v>
      </c>
      <c r="E64" t="s">
        <v>113</v>
      </c>
      <c r="F64" t="s">
        <v>167</v>
      </c>
      <c r="G64">
        <v>10362</v>
      </c>
      <c r="H64">
        <v>0</v>
      </c>
      <c r="I64">
        <v>0</v>
      </c>
      <c r="J64">
        <v>10362</v>
      </c>
      <c r="K64">
        <v>4144.8</v>
      </c>
      <c r="L64">
        <v>20</v>
      </c>
      <c r="M64">
        <v>2072.4</v>
      </c>
      <c r="N64">
        <v>0</v>
      </c>
      <c r="O64">
        <v>6217.2</v>
      </c>
      <c r="P64" s="1">
        <v>40329</v>
      </c>
      <c r="Q64" t="s">
        <v>17</v>
      </c>
    </row>
    <row r="65" spans="1:17" hidden="1" x14ac:dyDescent="0.25">
      <c r="A65" t="s">
        <v>23</v>
      </c>
      <c r="B65" t="s">
        <v>168</v>
      </c>
      <c r="C65" t="s">
        <v>169</v>
      </c>
      <c r="D65" t="s">
        <v>38</v>
      </c>
      <c r="E65" t="s">
        <v>38</v>
      </c>
      <c r="F65" t="s">
        <v>170</v>
      </c>
      <c r="G65">
        <v>129775</v>
      </c>
      <c r="H65">
        <v>0</v>
      </c>
      <c r="I65">
        <v>0</v>
      </c>
      <c r="J65">
        <v>129775</v>
      </c>
      <c r="K65">
        <v>7786.5</v>
      </c>
      <c r="L65">
        <v>4</v>
      </c>
      <c r="M65">
        <v>5191</v>
      </c>
      <c r="N65">
        <v>0</v>
      </c>
      <c r="O65">
        <v>12977.5</v>
      </c>
      <c r="P65" s="1">
        <v>40299</v>
      </c>
      <c r="Q65" t="s">
        <v>17</v>
      </c>
    </row>
    <row r="66" spans="1:17" hidden="1" x14ac:dyDescent="0.25">
      <c r="A66" t="s">
        <v>23</v>
      </c>
      <c r="B66" t="s">
        <v>168</v>
      </c>
      <c r="C66" t="s">
        <v>169</v>
      </c>
      <c r="D66" t="s">
        <v>38</v>
      </c>
      <c r="E66" t="s">
        <v>113</v>
      </c>
      <c r="F66" t="s">
        <v>171</v>
      </c>
      <c r="G66">
        <v>282182.11</v>
      </c>
      <c r="H66">
        <v>0</v>
      </c>
      <c r="I66">
        <v>0</v>
      </c>
      <c r="J66">
        <v>282182.11</v>
      </c>
      <c r="K66">
        <v>16930.939999999999</v>
      </c>
      <c r="L66">
        <v>4</v>
      </c>
      <c r="M66">
        <v>11287.29</v>
      </c>
      <c r="N66">
        <v>0</v>
      </c>
      <c r="O66">
        <v>28218.23</v>
      </c>
      <c r="P66" s="1">
        <v>40299</v>
      </c>
      <c r="Q66" t="s">
        <v>17</v>
      </c>
    </row>
    <row r="67" spans="1:17" hidden="1" x14ac:dyDescent="0.25">
      <c r="A67" t="s">
        <v>23</v>
      </c>
      <c r="B67" t="s">
        <v>168</v>
      </c>
      <c r="C67" t="s">
        <v>169</v>
      </c>
      <c r="D67" t="s">
        <v>38</v>
      </c>
      <c r="E67" t="s">
        <v>20</v>
      </c>
      <c r="F67" t="s">
        <v>172</v>
      </c>
      <c r="G67">
        <v>1802647.7</v>
      </c>
      <c r="H67">
        <v>0</v>
      </c>
      <c r="I67">
        <v>0</v>
      </c>
      <c r="J67">
        <v>1802647.7</v>
      </c>
      <c r="K67">
        <v>108158.87</v>
      </c>
      <c r="L67">
        <v>4</v>
      </c>
      <c r="M67">
        <v>72105.91</v>
      </c>
      <c r="N67">
        <v>0</v>
      </c>
      <c r="O67">
        <v>180264.78</v>
      </c>
      <c r="P67" s="1">
        <v>40299</v>
      </c>
      <c r="Q67" t="s">
        <v>17</v>
      </c>
    </row>
    <row r="68" spans="1:17" hidden="1" x14ac:dyDescent="0.25">
      <c r="A68" t="s">
        <v>23</v>
      </c>
      <c r="B68" t="s">
        <v>168</v>
      </c>
      <c r="C68" t="s">
        <v>169</v>
      </c>
      <c r="D68" t="s">
        <v>38</v>
      </c>
      <c r="E68" t="s">
        <v>41</v>
      </c>
      <c r="F68" t="s">
        <v>173</v>
      </c>
      <c r="G68">
        <v>499577.38</v>
      </c>
      <c r="H68">
        <v>0</v>
      </c>
      <c r="I68">
        <v>0</v>
      </c>
      <c r="J68">
        <v>499577.38</v>
      </c>
      <c r="K68">
        <v>29974.65</v>
      </c>
      <c r="L68">
        <v>4</v>
      </c>
      <c r="M68">
        <v>19983.099999999999</v>
      </c>
      <c r="N68">
        <v>0</v>
      </c>
      <c r="O68">
        <v>49957.75</v>
      </c>
      <c r="P68" s="1">
        <v>40299</v>
      </c>
      <c r="Q68" t="s">
        <v>17</v>
      </c>
    </row>
    <row r="69" spans="1:17" hidden="1" x14ac:dyDescent="0.25">
      <c r="A69" t="s">
        <v>23</v>
      </c>
      <c r="B69" t="s">
        <v>168</v>
      </c>
      <c r="C69" t="s">
        <v>169</v>
      </c>
      <c r="D69" t="s">
        <v>38</v>
      </c>
      <c r="E69" t="s">
        <v>114</v>
      </c>
      <c r="F69" t="s">
        <v>174</v>
      </c>
      <c r="G69">
        <v>86904.4</v>
      </c>
      <c r="H69">
        <v>0</v>
      </c>
      <c r="I69">
        <v>0</v>
      </c>
      <c r="J69">
        <v>86904.4</v>
      </c>
      <c r="K69">
        <v>5214.2700000000004</v>
      </c>
      <c r="L69">
        <v>4</v>
      </c>
      <c r="M69">
        <v>3476.18</v>
      </c>
      <c r="N69">
        <v>0</v>
      </c>
      <c r="O69">
        <v>8690.4500000000007</v>
      </c>
      <c r="P69" s="1">
        <v>40299</v>
      </c>
      <c r="Q69" t="s">
        <v>17</v>
      </c>
    </row>
    <row r="70" spans="1:17" hidden="1" x14ac:dyDescent="0.25">
      <c r="A70" t="s">
        <v>23</v>
      </c>
      <c r="B70" t="s">
        <v>168</v>
      </c>
      <c r="C70" t="s">
        <v>169</v>
      </c>
      <c r="D70" t="s">
        <v>38</v>
      </c>
      <c r="E70" t="s">
        <v>116</v>
      </c>
      <c r="F70" t="s">
        <v>175</v>
      </c>
      <c r="G70">
        <v>2979440.12</v>
      </c>
      <c r="H70">
        <v>0</v>
      </c>
      <c r="I70">
        <v>0</v>
      </c>
      <c r="J70">
        <v>2979440.12</v>
      </c>
      <c r="K70">
        <v>178766.42</v>
      </c>
      <c r="L70">
        <v>4</v>
      </c>
      <c r="M70">
        <v>119177.61</v>
      </c>
      <c r="N70">
        <v>0</v>
      </c>
      <c r="O70">
        <v>297944.03000000003</v>
      </c>
      <c r="P70" s="1">
        <v>40299</v>
      </c>
      <c r="Q70" t="s">
        <v>17</v>
      </c>
    </row>
    <row r="71" spans="1:17" hidden="1" x14ac:dyDescent="0.25">
      <c r="A71" t="s">
        <v>23</v>
      </c>
      <c r="B71" t="s">
        <v>168</v>
      </c>
      <c r="C71" t="s">
        <v>169</v>
      </c>
      <c r="D71" t="s">
        <v>38</v>
      </c>
      <c r="E71" t="s">
        <v>118</v>
      </c>
      <c r="F71" t="s">
        <v>176</v>
      </c>
      <c r="G71">
        <v>3111473.29</v>
      </c>
      <c r="H71">
        <v>0</v>
      </c>
      <c r="I71">
        <v>0</v>
      </c>
      <c r="J71">
        <v>3111473.29</v>
      </c>
      <c r="K71">
        <v>186688.41</v>
      </c>
      <c r="L71">
        <v>4</v>
      </c>
      <c r="M71">
        <v>124458.94</v>
      </c>
      <c r="N71">
        <v>0</v>
      </c>
      <c r="O71">
        <v>311147.34999999998</v>
      </c>
      <c r="P71" s="1">
        <v>40299</v>
      </c>
      <c r="Q71" t="s">
        <v>17</v>
      </c>
    </row>
    <row r="72" spans="1:17" hidden="1" x14ac:dyDescent="0.25">
      <c r="A72" t="s">
        <v>23</v>
      </c>
      <c r="B72" t="s">
        <v>168</v>
      </c>
      <c r="C72" t="s">
        <v>169</v>
      </c>
      <c r="D72" t="s">
        <v>38</v>
      </c>
      <c r="E72" t="s">
        <v>120</v>
      </c>
      <c r="F72" t="s">
        <v>75</v>
      </c>
      <c r="G72">
        <v>118000</v>
      </c>
      <c r="H72">
        <v>0</v>
      </c>
      <c r="I72">
        <v>0</v>
      </c>
      <c r="J72">
        <v>118000</v>
      </c>
      <c r="K72">
        <v>7080</v>
      </c>
      <c r="L72">
        <v>4</v>
      </c>
      <c r="M72">
        <v>4720</v>
      </c>
      <c r="N72">
        <v>0</v>
      </c>
      <c r="O72">
        <v>11800</v>
      </c>
      <c r="P72" s="1">
        <v>40299</v>
      </c>
      <c r="Q72" t="s">
        <v>17</v>
      </c>
    </row>
    <row r="73" spans="1:17" hidden="1" x14ac:dyDescent="0.25">
      <c r="A73" t="s">
        <v>23</v>
      </c>
      <c r="B73" t="s">
        <v>168</v>
      </c>
      <c r="C73" t="s">
        <v>169</v>
      </c>
      <c r="D73" t="s">
        <v>38</v>
      </c>
      <c r="E73" t="s">
        <v>177</v>
      </c>
      <c r="F73" t="s">
        <v>178</v>
      </c>
      <c r="G73">
        <v>4695</v>
      </c>
      <c r="H73">
        <v>0</v>
      </c>
      <c r="I73">
        <v>0</v>
      </c>
      <c r="J73">
        <v>4695</v>
      </c>
      <c r="K73">
        <v>281.7</v>
      </c>
      <c r="L73">
        <v>4</v>
      </c>
      <c r="M73">
        <v>187.8</v>
      </c>
      <c r="N73">
        <v>0</v>
      </c>
      <c r="O73">
        <v>469.5</v>
      </c>
      <c r="P73" s="1">
        <v>40543</v>
      </c>
      <c r="Q73" t="s">
        <v>17</v>
      </c>
    </row>
    <row r="74" spans="1:17" hidden="1" x14ac:dyDescent="0.25">
      <c r="A74" t="s">
        <v>23</v>
      </c>
      <c r="B74" t="s">
        <v>168</v>
      </c>
      <c r="C74" t="s">
        <v>150</v>
      </c>
      <c r="D74" t="s">
        <v>113</v>
      </c>
      <c r="E74" t="s">
        <v>179</v>
      </c>
      <c r="F74" t="s">
        <v>180</v>
      </c>
      <c r="G74">
        <v>14500</v>
      </c>
      <c r="H74">
        <v>0</v>
      </c>
      <c r="I74">
        <v>0</v>
      </c>
      <c r="J74">
        <v>14500</v>
      </c>
      <c r="K74">
        <v>5800</v>
      </c>
      <c r="L74">
        <v>20</v>
      </c>
      <c r="M74">
        <v>2900</v>
      </c>
      <c r="N74">
        <v>0</v>
      </c>
      <c r="O74">
        <v>8700</v>
      </c>
      <c r="P74" s="1">
        <v>40543</v>
      </c>
      <c r="Q74" t="s">
        <v>17</v>
      </c>
    </row>
    <row r="75" spans="1:17" hidden="1" x14ac:dyDescent="0.25">
      <c r="A75" t="s">
        <v>23</v>
      </c>
      <c r="B75" t="s">
        <v>168</v>
      </c>
      <c r="C75" t="s">
        <v>169</v>
      </c>
      <c r="D75" t="s">
        <v>38</v>
      </c>
      <c r="E75" t="s">
        <v>181</v>
      </c>
      <c r="F75" t="s">
        <v>182</v>
      </c>
      <c r="G75">
        <v>44297</v>
      </c>
      <c r="H75">
        <v>0</v>
      </c>
      <c r="I75">
        <v>0</v>
      </c>
      <c r="J75">
        <v>44297</v>
      </c>
      <c r="K75">
        <v>1847.19</v>
      </c>
      <c r="L75">
        <v>4.17</v>
      </c>
      <c r="M75">
        <v>1847.19</v>
      </c>
      <c r="N75">
        <v>0</v>
      </c>
      <c r="O75">
        <v>3694.38</v>
      </c>
      <c r="P75" s="1">
        <v>40544</v>
      </c>
      <c r="Q75" t="s">
        <v>17</v>
      </c>
    </row>
    <row r="76" spans="1:17" hidden="1" x14ac:dyDescent="0.25">
      <c r="A76" t="s">
        <v>23</v>
      </c>
      <c r="B76" t="s">
        <v>168</v>
      </c>
      <c r="C76" t="s">
        <v>169</v>
      </c>
      <c r="D76" t="s">
        <v>38</v>
      </c>
      <c r="E76" t="s">
        <v>183</v>
      </c>
      <c r="F76" t="s">
        <v>184</v>
      </c>
      <c r="G76">
        <v>24500</v>
      </c>
      <c r="H76">
        <v>0</v>
      </c>
      <c r="I76">
        <v>0</v>
      </c>
      <c r="J76">
        <v>24500</v>
      </c>
      <c r="K76">
        <v>1021.65</v>
      </c>
      <c r="L76">
        <v>4.17</v>
      </c>
      <c r="M76">
        <v>1021.65</v>
      </c>
      <c r="N76">
        <v>0</v>
      </c>
      <c r="O76">
        <v>2043.3</v>
      </c>
      <c r="P76" s="1">
        <v>40564</v>
      </c>
      <c r="Q76" t="s">
        <v>17</v>
      </c>
    </row>
    <row r="77" spans="1:17" hidden="1" x14ac:dyDescent="0.25">
      <c r="A77" t="s">
        <v>23</v>
      </c>
      <c r="B77" t="s">
        <v>168</v>
      </c>
      <c r="C77" t="s">
        <v>169</v>
      </c>
      <c r="D77" t="s">
        <v>38</v>
      </c>
      <c r="E77" t="s">
        <v>185</v>
      </c>
      <c r="F77" t="s">
        <v>186</v>
      </c>
      <c r="G77">
        <v>2288</v>
      </c>
      <c r="H77">
        <v>0</v>
      </c>
      <c r="I77">
        <v>0</v>
      </c>
      <c r="J77">
        <v>2288</v>
      </c>
      <c r="K77">
        <v>95.41</v>
      </c>
      <c r="L77">
        <v>4.17</v>
      </c>
      <c r="M77">
        <v>95.41</v>
      </c>
      <c r="N77">
        <v>0</v>
      </c>
      <c r="O77">
        <v>190.82</v>
      </c>
      <c r="P77" s="1">
        <v>40681</v>
      </c>
      <c r="Q77" t="s">
        <v>17</v>
      </c>
    </row>
    <row r="78" spans="1:17" hidden="1" x14ac:dyDescent="0.25">
      <c r="A78" t="s">
        <v>23</v>
      </c>
      <c r="B78" t="s">
        <v>168</v>
      </c>
      <c r="C78" t="s">
        <v>169</v>
      </c>
      <c r="D78" t="s">
        <v>38</v>
      </c>
      <c r="E78" t="s">
        <v>187</v>
      </c>
      <c r="F78" t="s">
        <v>188</v>
      </c>
      <c r="G78">
        <v>0</v>
      </c>
      <c r="H78">
        <v>1300</v>
      </c>
      <c r="I78">
        <v>0</v>
      </c>
      <c r="J78">
        <v>1300</v>
      </c>
      <c r="K78">
        <v>0</v>
      </c>
      <c r="L78">
        <v>4.3499999999999996</v>
      </c>
      <c r="M78">
        <v>56.55</v>
      </c>
      <c r="N78">
        <v>0</v>
      </c>
      <c r="O78">
        <v>56.55</v>
      </c>
      <c r="P78" s="1">
        <v>41031</v>
      </c>
      <c r="Q78" t="s">
        <v>17</v>
      </c>
    </row>
    <row r="79" spans="1:17" hidden="1" x14ac:dyDescent="0.25">
      <c r="A79" t="s">
        <v>23</v>
      </c>
      <c r="B79" t="s">
        <v>189</v>
      </c>
      <c r="C79" t="s">
        <v>150</v>
      </c>
      <c r="D79" t="s">
        <v>113</v>
      </c>
      <c r="E79" t="s">
        <v>190</v>
      </c>
      <c r="F79" t="s">
        <v>191</v>
      </c>
      <c r="G79">
        <v>54622.93</v>
      </c>
      <c r="H79">
        <v>0</v>
      </c>
      <c r="I79">
        <v>0</v>
      </c>
      <c r="J79">
        <v>54622.93</v>
      </c>
      <c r="K79">
        <v>21849.18</v>
      </c>
      <c r="L79">
        <v>20</v>
      </c>
      <c r="M79">
        <v>10924.59</v>
      </c>
      <c r="N79">
        <v>0</v>
      </c>
      <c r="O79">
        <v>32773.769999999997</v>
      </c>
      <c r="P79" s="1">
        <v>40543</v>
      </c>
      <c r="Q79" t="s">
        <v>17</v>
      </c>
    </row>
    <row r="80" spans="1:17" hidden="1" x14ac:dyDescent="0.25">
      <c r="A80" t="s">
        <v>23</v>
      </c>
      <c r="B80" t="s">
        <v>192</v>
      </c>
      <c r="C80" t="s">
        <v>166</v>
      </c>
      <c r="D80" t="s">
        <v>113</v>
      </c>
      <c r="E80" t="s">
        <v>193</v>
      </c>
      <c r="F80" t="s">
        <v>194</v>
      </c>
      <c r="G80">
        <v>64205</v>
      </c>
      <c r="H80">
        <v>0</v>
      </c>
      <c r="I80">
        <v>0</v>
      </c>
      <c r="J80">
        <v>64205</v>
      </c>
      <c r="K80">
        <v>25682</v>
      </c>
      <c r="L80">
        <v>20</v>
      </c>
      <c r="M80">
        <v>12841</v>
      </c>
      <c r="N80">
        <v>0</v>
      </c>
      <c r="O80">
        <v>38523</v>
      </c>
      <c r="P80" s="1">
        <v>40543</v>
      </c>
      <c r="Q80" t="s">
        <v>17</v>
      </c>
    </row>
    <row r="81" spans="1:17" hidden="1" x14ac:dyDescent="0.25">
      <c r="A81" t="s">
        <v>23</v>
      </c>
      <c r="B81" t="s">
        <v>195</v>
      </c>
      <c r="C81" t="s">
        <v>169</v>
      </c>
      <c r="D81" t="s">
        <v>38</v>
      </c>
      <c r="E81" t="s">
        <v>196</v>
      </c>
      <c r="F81" t="s">
        <v>197</v>
      </c>
      <c r="G81">
        <v>61305.440000000002</v>
      </c>
      <c r="H81">
        <v>0</v>
      </c>
      <c r="I81">
        <v>0</v>
      </c>
      <c r="J81">
        <v>61305.440000000002</v>
      </c>
      <c r="K81">
        <v>3366.33</v>
      </c>
      <c r="L81">
        <v>4</v>
      </c>
      <c r="M81">
        <v>2452.2199999999998</v>
      </c>
      <c r="N81">
        <v>0</v>
      </c>
      <c r="O81">
        <v>5818.55</v>
      </c>
      <c r="P81" s="1">
        <v>40179</v>
      </c>
      <c r="Q81" t="s">
        <v>17</v>
      </c>
    </row>
    <row r="82" spans="1:17" hidden="1" x14ac:dyDescent="0.25">
      <c r="A82" t="s">
        <v>23</v>
      </c>
      <c r="B82" t="s">
        <v>195</v>
      </c>
      <c r="C82" t="s">
        <v>169</v>
      </c>
      <c r="D82" t="s">
        <v>38</v>
      </c>
      <c r="E82" t="s">
        <v>198</v>
      </c>
      <c r="F82" t="s">
        <v>199</v>
      </c>
      <c r="G82">
        <v>14350</v>
      </c>
      <c r="H82">
        <v>0</v>
      </c>
      <c r="I82">
        <v>0</v>
      </c>
      <c r="J82">
        <v>14350</v>
      </c>
      <c r="K82">
        <v>598.4</v>
      </c>
      <c r="L82">
        <v>4.17</v>
      </c>
      <c r="M82">
        <v>598.4</v>
      </c>
      <c r="N82">
        <v>0</v>
      </c>
      <c r="O82">
        <v>1196.8</v>
      </c>
      <c r="P82" s="1">
        <v>40574</v>
      </c>
      <c r="Q82" t="s">
        <v>17</v>
      </c>
    </row>
    <row r="83" spans="1:17" hidden="1" x14ac:dyDescent="0.25">
      <c r="A83" t="s">
        <v>23</v>
      </c>
      <c r="B83" t="s">
        <v>195</v>
      </c>
      <c r="C83" t="s">
        <v>169</v>
      </c>
      <c r="D83" t="s">
        <v>38</v>
      </c>
      <c r="E83" t="s">
        <v>200</v>
      </c>
      <c r="F83" t="s">
        <v>199</v>
      </c>
      <c r="G83">
        <v>0</v>
      </c>
      <c r="H83">
        <v>1570</v>
      </c>
      <c r="I83">
        <v>0</v>
      </c>
      <c r="J83">
        <v>1570</v>
      </c>
      <c r="K83">
        <v>0</v>
      </c>
      <c r="L83">
        <v>4.3502999999999998</v>
      </c>
      <c r="M83">
        <v>68.3</v>
      </c>
      <c r="N83">
        <v>0</v>
      </c>
      <c r="O83">
        <v>68.3</v>
      </c>
      <c r="P83" s="1">
        <v>41129</v>
      </c>
      <c r="Q83" t="s">
        <v>17</v>
      </c>
    </row>
    <row r="84" spans="1:17" hidden="1" x14ac:dyDescent="0.25">
      <c r="A84" t="s">
        <v>23</v>
      </c>
      <c r="B84" t="s">
        <v>201</v>
      </c>
      <c r="C84" t="s">
        <v>112</v>
      </c>
      <c r="D84" t="s">
        <v>113</v>
      </c>
      <c r="E84" t="s">
        <v>202</v>
      </c>
      <c r="F84" t="s">
        <v>203</v>
      </c>
      <c r="G84">
        <v>973</v>
      </c>
      <c r="H84">
        <v>0</v>
      </c>
      <c r="I84">
        <v>0</v>
      </c>
      <c r="J84">
        <v>973</v>
      </c>
      <c r="K84">
        <v>291.89999999999998</v>
      </c>
      <c r="L84">
        <v>20</v>
      </c>
      <c r="M84">
        <v>194.6</v>
      </c>
      <c r="N84">
        <v>0</v>
      </c>
      <c r="O84">
        <v>486.5</v>
      </c>
      <c r="P84" s="1">
        <v>40374</v>
      </c>
      <c r="Q84" t="s">
        <v>17</v>
      </c>
    </row>
    <row r="85" spans="1:17" hidden="1" x14ac:dyDescent="0.25">
      <c r="A85" t="s">
        <v>23</v>
      </c>
      <c r="B85" t="s">
        <v>201</v>
      </c>
      <c r="C85" t="s">
        <v>112</v>
      </c>
      <c r="D85" t="s">
        <v>113</v>
      </c>
      <c r="E85" t="s">
        <v>204</v>
      </c>
      <c r="F85" t="s">
        <v>205</v>
      </c>
      <c r="G85">
        <v>15420</v>
      </c>
      <c r="H85">
        <v>0</v>
      </c>
      <c r="I85">
        <v>0</v>
      </c>
      <c r="J85">
        <v>15420</v>
      </c>
      <c r="K85">
        <v>4626</v>
      </c>
      <c r="L85">
        <v>20</v>
      </c>
      <c r="M85">
        <v>3084</v>
      </c>
      <c r="N85">
        <v>0</v>
      </c>
      <c r="O85">
        <v>7710</v>
      </c>
      <c r="P85" s="1">
        <v>40374</v>
      </c>
      <c r="Q85" t="s">
        <v>17</v>
      </c>
    </row>
    <row r="86" spans="1:17" hidden="1" x14ac:dyDescent="0.25">
      <c r="A86" t="s">
        <v>23</v>
      </c>
      <c r="B86" t="s">
        <v>201</v>
      </c>
      <c r="C86" t="s">
        <v>112</v>
      </c>
      <c r="D86" t="s">
        <v>113</v>
      </c>
      <c r="E86" t="s">
        <v>206</v>
      </c>
      <c r="F86" t="s">
        <v>205</v>
      </c>
      <c r="G86">
        <v>1576</v>
      </c>
      <c r="H86">
        <v>0</v>
      </c>
      <c r="I86">
        <v>0</v>
      </c>
      <c r="J86">
        <v>1576</v>
      </c>
      <c r="K86">
        <v>472.8</v>
      </c>
      <c r="L86">
        <v>20</v>
      </c>
      <c r="M86">
        <v>315.2</v>
      </c>
      <c r="N86">
        <v>0</v>
      </c>
      <c r="O86">
        <v>788</v>
      </c>
      <c r="P86" s="1">
        <v>40385</v>
      </c>
      <c r="Q86" t="s">
        <v>17</v>
      </c>
    </row>
    <row r="87" spans="1:17" hidden="1" x14ac:dyDescent="0.25">
      <c r="A87" t="s">
        <v>23</v>
      </c>
      <c r="B87" t="s">
        <v>201</v>
      </c>
      <c r="C87" t="s">
        <v>112</v>
      </c>
      <c r="D87" t="s">
        <v>113</v>
      </c>
      <c r="E87" t="s">
        <v>207</v>
      </c>
      <c r="F87" t="s">
        <v>208</v>
      </c>
      <c r="G87">
        <v>307.83</v>
      </c>
      <c r="H87">
        <v>0</v>
      </c>
      <c r="I87">
        <v>0</v>
      </c>
      <c r="J87">
        <v>307.83</v>
      </c>
      <c r="K87">
        <v>92.36</v>
      </c>
      <c r="L87">
        <v>20.001300000000001</v>
      </c>
      <c r="M87">
        <v>61.57</v>
      </c>
      <c r="N87">
        <v>0</v>
      </c>
      <c r="O87">
        <v>153.93</v>
      </c>
      <c r="P87" s="1">
        <v>40400</v>
      </c>
      <c r="Q87" t="s">
        <v>17</v>
      </c>
    </row>
    <row r="88" spans="1:17" hidden="1" x14ac:dyDescent="0.25">
      <c r="A88" t="s">
        <v>23</v>
      </c>
      <c r="B88" t="s">
        <v>201</v>
      </c>
      <c r="C88" t="s">
        <v>112</v>
      </c>
      <c r="D88" t="s">
        <v>113</v>
      </c>
      <c r="E88" t="s">
        <v>209</v>
      </c>
      <c r="F88" t="s">
        <v>210</v>
      </c>
      <c r="G88">
        <v>1450</v>
      </c>
      <c r="H88">
        <v>0</v>
      </c>
      <c r="I88">
        <v>0</v>
      </c>
      <c r="J88">
        <v>1450</v>
      </c>
      <c r="K88">
        <v>435</v>
      </c>
      <c r="L88">
        <v>20</v>
      </c>
      <c r="M88">
        <v>290</v>
      </c>
      <c r="N88">
        <v>0</v>
      </c>
      <c r="O88">
        <v>725</v>
      </c>
      <c r="P88" s="1">
        <v>40448</v>
      </c>
      <c r="Q88" t="s">
        <v>17</v>
      </c>
    </row>
    <row r="89" spans="1:17" hidden="1" x14ac:dyDescent="0.25">
      <c r="A89" t="s">
        <v>23</v>
      </c>
      <c r="B89" t="s">
        <v>201</v>
      </c>
      <c r="C89" t="s">
        <v>112</v>
      </c>
      <c r="D89" t="s">
        <v>113</v>
      </c>
      <c r="E89" t="s">
        <v>211</v>
      </c>
      <c r="F89" t="s">
        <v>212</v>
      </c>
      <c r="G89">
        <v>2193</v>
      </c>
      <c r="H89">
        <v>0</v>
      </c>
      <c r="I89">
        <v>0</v>
      </c>
      <c r="J89">
        <v>2193</v>
      </c>
      <c r="K89">
        <v>657.9</v>
      </c>
      <c r="L89">
        <v>20</v>
      </c>
      <c r="M89">
        <v>438.6</v>
      </c>
      <c r="N89">
        <v>0</v>
      </c>
      <c r="O89">
        <v>1096.5</v>
      </c>
      <c r="P89" s="1">
        <v>40448</v>
      </c>
      <c r="Q89" t="s">
        <v>17</v>
      </c>
    </row>
    <row r="90" spans="1:17" hidden="1" x14ac:dyDescent="0.25">
      <c r="A90" t="s">
        <v>213</v>
      </c>
      <c r="B90" t="s">
        <v>189</v>
      </c>
      <c r="C90" t="s">
        <v>150</v>
      </c>
      <c r="D90" t="s">
        <v>113</v>
      </c>
      <c r="E90" t="s">
        <v>214</v>
      </c>
      <c r="F90" t="s">
        <v>215</v>
      </c>
      <c r="G90">
        <v>702.07</v>
      </c>
      <c r="H90">
        <v>0</v>
      </c>
      <c r="I90">
        <v>0</v>
      </c>
      <c r="J90">
        <v>702.07</v>
      </c>
      <c r="K90">
        <v>280.83999999999997</v>
      </c>
      <c r="L90">
        <v>20.000900000000001</v>
      </c>
      <c r="M90">
        <v>140.41999999999999</v>
      </c>
      <c r="N90">
        <v>0</v>
      </c>
      <c r="O90">
        <v>421.26</v>
      </c>
      <c r="P90" s="1">
        <v>40543</v>
      </c>
      <c r="Q90" t="s">
        <v>17</v>
      </c>
    </row>
    <row r="91" spans="1:17" hidden="1" x14ac:dyDescent="0.25">
      <c r="A91" t="s">
        <v>213</v>
      </c>
      <c r="B91" t="s">
        <v>189</v>
      </c>
      <c r="C91" t="s">
        <v>150</v>
      </c>
      <c r="D91" t="s">
        <v>113</v>
      </c>
      <c r="E91" t="s">
        <v>216</v>
      </c>
      <c r="F91" t="s">
        <v>217</v>
      </c>
      <c r="G91">
        <v>5000</v>
      </c>
      <c r="H91">
        <v>0</v>
      </c>
      <c r="I91">
        <v>0</v>
      </c>
      <c r="J91">
        <v>5000</v>
      </c>
      <c r="K91">
        <v>2000</v>
      </c>
      <c r="L91">
        <v>20</v>
      </c>
      <c r="M91">
        <v>1000</v>
      </c>
      <c r="N91">
        <v>0</v>
      </c>
      <c r="O91">
        <v>3000</v>
      </c>
      <c r="P91" s="1">
        <v>40543</v>
      </c>
      <c r="Q91" t="s">
        <v>17</v>
      </c>
    </row>
    <row r="92" spans="1:17" hidden="1" x14ac:dyDescent="0.25">
      <c r="A92" t="s">
        <v>213</v>
      </c>
      <c r="B92" t="s">
        <v>189</v>
      </c>
      <c r="C92" t="s">
        <v>150</v>
      </c>
      <c r="D92" t="s">
        <v>113</v>
      </c>
      <c r="E92" t="s">
        <v>218</v>
      </c>
      <c r="F92" t="s">
        <v>219</v>
      </c>
      <c r="G92">
        <v>18566.560000000001</v>
      </c>
      <c r="H92">
        <v>0</v>
      </c>
      <c r="I92">
        <v>0</v>
      </c>
      <c r="J92">
        <v>18566.560000000001</v>
      </c>
      <c r="K92">
        <v>7426.64</v>
      </c>
      <c r="L92">
        <v>20</v>
      </c>
      <c r="M92">
        <v>3713.32</v>
      </c>
      <c r="N92">
        <v>0</v>
      </c>
      <c r="O92">
        <v>11139.96</v>
      </c>
      <c r="P92" s="1">
        <v>40543</v>
      </c>
      <c r="Q92" t="s">
        <v>17</v>
      </c>
    </row>
    <row r="93" spans="1:17" x14ac:dyDescent="0.25">
      <c r="A93" s="2"/>
      <c r="B93" s="2"/>
      <c r="C93" s="2"/>
      <c r="D93" s="2"/>
      <c r="E93" s="2"/>
      <c r="F93" s="2"/>
      <c r="G93" s="4">
        <f>SUBTOTAL(9,G2:G92)</f>
        <v>83923</v>
      </c>
      <c r="H93" s="4">
        <f t="shared" ref="H93:K93" si="0">SUBTOTAL(9,H2:H92)</f>
        <v>54300</v>
      </c>
      <c r="I93" s="4">
        <f t="shared" si="0"/>
        <v>0</v>
      </c>
      <c r="J93" s="4">
        <f t="shared" si="0"/>
        <v>138223</v>
      </c>
      <c r="K93" s="4">
        <f t="shared" si="0"/>
        <v>10200.06</v>
      </c>
      <c r="L93" s="4"/>
      <c r="M93" s="4">
        <f>SUBTOTAL(9,M2:M92)</f>
        <v>11204.039999999999</v>
      </c>
      <c r="N93" s="4">
        <f t="shared" ref="N93:O93" si="1">SUBTOTAL(9,N2:N92)</f>
        <v>0</v>
      </c>
      <c r="O93" s="4">
        <f t="shared" si="1"/>
        <v>21404.1</v>
      </c>
      <c r="P93" s="3"/>
      <c r="Q93" s="2"/>
    </row>
  </sheetData>
  <pageMargins left="0.11811023622047245" right="0.11811023622047245" top="0.15748031496062992" bottom="0.15748031496062992" header="0.31496062992125984" footer="0.31496062992125984"/>
  <pageSetup paperSize="9" scale="6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3"/>
  <sheetViews>
    <sheetView topLeftCell="C1" workbookViewId="0">
      <selection activeCell="M7" sqref="M7:M93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10.7109375" bestFit="1" customWidth="1"/>
    <col min="4" max="4" width="10.5703125" bestFit="1" customWidth="1"/>
    <col min="5" max="5" width="10.42578125" bestFit="1" customWidth="1"/>
    <col min="6" max="6" width="25.140625" bestFit="1" customWidth="1"/>
    <col min="7" max="7" width="12.7109375" bestFit="1" customWidth="1"/>
    <col min="8" max="8" width="10.42578125" bestFit="1" customWidth="1"/>
    <col min="9" max="9" width="12.85546875" bestFit="1" customWidth="1"/>
    <col min="10" max="10" width="12.7109375" bestFit="1" customWidth="1"/>
    <col min="11" max="11" width="11.7109375" customWidth="1"/>
    <col min="12" max="12" width="16.5703125" bestFit="1" customWidth="1"/>
    <col min="13" max="13" width="12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222</v>
      </c>
      <c r="H1" t="s">
        <v>223</v>
      </c>
      <c r="I1" t="s">
        <v>224</v>
      </c>
      <c r="J1" t="s">
        <v>225</v>
      </c>
      <c r="K1" t="s">
        <v>221</v>
      </c>
      <c r="L1" t="s">
        <v>15</v>
      </c>
      <c r="M1" t="s">
        <v>220</v>
      </c>
    </row>
    <row r="2" spans="1:13" hidden="1" x14ac:dyDescent="0.25">
      <c r="A2" t="s">
        <v>23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>
        <v>0</v>
      </c>
      <c r="H2">
        <v>1190</v>
      </c>
      <c r="I2">
        <v>0</v>
      </c>
      <c r="J2">
        <v>1190</v>
      </c>
      <c r="K2">
        <v>148.75</v>
      </c>
      <c r="L2" s="1">
        <v>40939</v>
      </c>
      <c r="M2" t="s">
        <v>17</v>
      </c>
    </row>
    <row r="3" spans="1:13" hidden="1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>
        <v>58618</v>
      </c>
      <c r="H3">
        <v>35400</v>
      </c>
      <c r="I3">
        <v>0</v>
      </c>
      <c r="J3">
        <v>94018</v>
      </c>
      <c r="K3">
        <v>14555.6</v>
      </c>
      <c r="L3" s="1">
        <v>40179</v>
      </c>
      <c r="M3" t="s">
        <v>17</v>
      </c>
    </row>
    <row r="4" spans="1:13" hidden="1" x14ac:dyDescent="0.25">
      <c r="A4" t="s">
        <v>23</v>
      </c>
      <c r="B4" t="s">
        <v>24</v>
      </c>
      <c r="C4" t="s">
        <v>25</v>
      </c>
      <c r="D4" t="s">
        <v>29</v>
      </c>
      <c r="E4" t="s">
        <v>30</v>
      </c>
      <c r="F4" t="s">
        <v>31</v>
      </c>
      <c r="G4">
        <v>21300</v>
      </c>
      <c r="H4">
        <v>18900</v>
      </c>
      <c r="I4">
        <v>0</v>
      </c>
      <c r="J4">
        <v>40200</v>
      </c>
      <c r="K4">
        <v>5772</v>
      </c>
      <c r="L4" s="1">
        <v>40390</v>
      </c>
      <c r="M4" t="s">
        <v>17</v>
      </c>
    </row>
    <row r="5" spans="1:13" hidden="1" x14ac:dyDescent="0.25">
      <c r="A5" t="s">
        <v>23</v>
      </c>
      <c r="B5" t="s">
        <v>24</v>
      </c>
      <c r="C5" t="s">
        <v>25</v>
      </c>
      <c r="D5" t="s">
        <v>32</v>
      </c>
      <c r="E5" t="s">
        <v>33</v>
      </c>
      <c r="F5" t="s">
        <v>34</v>
      </c>
      <c r="G5">
        <v>2305</v>
      </c>
      <c r="H5">
        <v>0</v>
      </c>
      <c r="I5">
        <v>0</v>
      </c>
      <c r="J5">
        <v>2305</v>
      </c>
      <c r="K5">
        <v>691.5</v>
      </c>
      <c r="L5" s="1">
        <v>40422</v>
      </c>
      <c r="M5" t="s">
        <v>17</v>
      </c>
    </row>
    <row r="6" spans="1:13" hidden="1" x14ac:dyDescent="0.25">
      <c r="A6" t="s">
        <v>23</v>
      </c>
      <c r="B6" t="s">
        <v>24</v>
      </c>
      <c r="C6" t="s">
        <v>25</v>
      </c>
      <c r="D6" t="s">
        <v>29</v>
      </c>
      <c r="E6" t="s">
        <v>35</v>
      </c>
      <c r="F6" t="s">
        <v>36</v>
      </c>
      <c r="G6">
        <v>1250</v>
      </c>
      <c r="H6">
        <v>0</v>
      </c>
      <c r="I6">
        <v>0</v>
      </c>
      <c r="J6">
        <v>1250</v>
      </c>
      <c r="K6">
        <v>250</v>
      </c>
      <c r="L6" s="1">
        <v>40543</v>
      </c>
      <c r="M6" t="s">
        <v>17</v>
      </c>
    </row>
    <row r="7" spans="1:13" x14ac:dyDescent="0.25">
      <c r="A7" t="s">
        <v>23</v>
      </c>
      <c r="B7" t="s">
        <v>37</v>
      </c>
      <c r="C7" t="s">
        <v>19</v>
      </c>
      <c r="D7" t="s">
        <v>38</v>
      </c>
      <c r="E7" t="s">
        <v>39</v>
      </c>
      <c r="F7" t="s">
        <v>40</v>
      </c>
      <c r="G7">
        <v>11040</v>
      </c>
      <c r="H7">
        <v>0</v>
      </c>
      <c r="I7">
        <v>0</v>
      </c>
      <c r="J7">
        <v>11040</v>
      </c>
      <c r="K7">
        <v>2760</v>
      </c>
      <c r="L7" s="1">
        <v>40329</v>
      </c>
      <c r="M7" s="6">
        <f>J7-K7</f>
        <v>8280</v>
      </c>
    </row>
    <row r="8" spans="1:13" x14ac:dyDescent="0.25">
      <c r="A8" t="s">
        <v>23</v>
      </c>
      <c r="B8" t="s">
        <v>37</v>
      </c>
      <c r="C8" t="s">
        <v>19</v>
      </c>
      <c r="D8" t="s">
        <v>38</v>
      </c>
      <c r="E8" t="s">
        <v>41</v>
      </c>
      <c r="F8" t="s">
        <v>42</v>
      </c>
      <c r="G8">
        <v>283878.62</v>
      </c>
      <c r="H8">
        <v>92736.67</v>
      </c>
      <c r="I8">
        <v>1950</v>
      </c>
      <c r="J8">
        <v>374665.29</v>
      </c>
      <c r="K8">
        <v>79755.839999999997</v>
      </c>
      <c r="L8" s="1">
        <v>40338</v>
      </c>
      <c r="M8" s="6">
        <f>J8-K8</f>
        <v>294909.44999999995</v>
      </c>
    </row>
    <row r="9" spans="1:13" hidden="1" x14ac:dyDescent="0.25">
      <c r="A9" t="s">
        <v>23</v>
      </c>
      <c r="B9" t="s">
        <v>37</v>
      </c>
      <c r="C9" t="s">
        <v>19</v>
      </c>
      <c r="D9" t="s">
        <v>38</v>
      </c>
      <c r="E9" t="s">
        <v>43</v>
      </c>
      <c r="F9" t="s">
        <v>44</v>
      </c>
      <c r="G9">
        <v>49.8</v>
      </c>
      <c r="H9">
        <v>0</v>
      </c>
      <c r="I9">
        <v>0</v>
      </c>
      <c r="J9">
        <v>49.8</v>
      </c>
      <c r="K9">
        <v>12.45</v>
      </c>
      <c r="L9" s="1">
        <v>40430</v>
      </c>
      <c r="M9" t="s">
        <v>17</v>
      </c>
    </row>
    <row r="10" spans="1:13" x14ac:dyDescent="0.25">
      <c r="A10" t="s">
        <v>23</v>
      </c>
      <c r="B10" t="s">
        <v>37</v>
      </c>
      <c r="C10" t="s">
        <v>19</v>
      </c>
      <c r="D10" t="s">
        <v>38</v>
      </c>
      <c r="E10" t="s">
        <v>45</v>
      </c>
      <c r="F10" t="s">
        <v>46</v>
      </c>
      <c r="G10">
        <v>63360</v>
      </c>
      <c r="H10">
        <v>0</v>
      </c>
      <c r="I10">
        <v>0</v>
      </c>
      <c r="J10">
        <v>63360</v>
      </c>
      <c r="K10">
        <v>15840</v>
      </c>
      <c r="L10" s="1">
        <v>40482</v>
      </c>
      <c r="M10" s="6">
        <f>J10-K10</f>
        <v>47520</v>
      </c>
    </row>
    <row r="11" spans="1:13" hidden="1" x14ac:dyDescent="0.25">
      <c r="A11" t="s">
        <v>23</v>
      </c>
      <c r="B11" t="s">
        <v>37</v>
      </c>
      <c r="C11" t="s">
        <v>19</v>
      </c>
      <c r="D11" t="s">
        <v>38</v>
      </c>
      <c r="E11" t="s">
        <v>47</v>
      </c>
      <c r="F11" t="s">
        <v>48</v>
      </c>
      <c r="G11">
        <v>16279.2</v>
      </c>
      <c r="H11">
        <v>0</v>
      </c>
      <c r="I11">
        <v>0</v>
      </c>
      <c r="J11">
        <v>16279.2</v>
      </c>
      <c r="K11">
        <v>4069.8</v>
      </c>
      <c r="L11" s="1">
        <v>40482</v>
      </c>
      <c r="M11" t="s">
        <v>17</v>
      </c>
    </row>
    <row r="12" spans="1:13" hidden="1" x14ac:dyDescent="0.25">
      <c r="A12" t="s">
        <v>23</v>
      </c>
      <c r="B12" t="s">
        <v>37</v>
      </c>
      <c r="C12" t="s">
        <v>19</v>
      </c>
      <c r="D12" t="s">
        <v>38</v>
      </c>
      <c r="E12" t="s">
        <v>49</v>
      </c>
      <c r="F12" t="s">
        <v>50</v>
      </c>
      <c r="G12">
        <v>9778.8799999999992</v>
      </c>
      <c r="H12">
        <v>0</v>
      </c>
      <c r="I12">
        <v>0</v>
      </c>
      <c r="J12">
        <v>9778.8799999999992</v>
      </c>
      <c r="K12">
        <v>2444.73</v>
      </c>
      <c r="L12" s="1">
        <v>40482</v>
      </c>
      <c r="M12" t="s">
        <v>17</v>
      </c>
    </row>
    <row r="13" spans="1:13" hidden="1" x14ac:dyDescent="0.25">
      <c r="A13" t="s">
        <v>23</v>
      </c>
      <c r="B13" t="s">
        <v>37</v>
      </c>
      <c r="C13" t="s">
        <v>19</v>
      </c>
      <c r="D13" t="s">
        <v>38</v>
      </c>
      <c r="E13" t="s">
        <v>51</v>
      </c>
      <c r="F13" t="s">
        <v>52</v>
      </c>
      <c r="G13">
        <v>78819.259999999995</v>
      </c>
      <c r="H13">
        <v>0</v>
      </c>
      <c r="I13">
        <v>0</v>
      </c>
      <c r="J13">
        <v>78819.259999999995</v>
      </c>
      <c r="K13">
        <v>19704.830000000002</v>
      </c>
      <c r="L13" s="1">
        <v>40482</v>
      </c>
      <c r="M13" t="s">
        <v>17</v>
      </c>
    </row>
    <row r="14" spans="1:13" x14ac:dyDescent="0.25">
      <c r="A14" t="s">
        <v>23</v>
      </c>
      <c r="B14" t="s">
        <v>37</v>
      </c>
      <c r="C14" t="s">
        <v>19</v>
      </c>
      <c r="D14" t="s">
        <v>38</v>
      </c>
      <c r="E14" t="s">
        <v>53</v>
      </c>
      <c r="F14" t="s">
        <v>54</v>
      </c>
      <c r="G14">
        <v>17292.8</v>
      </c>
      <c r="H14">
        <v>0</v>
      </c>
      <c r="I14">
        <v>0</v>
      </c>
      <c r="J14">
        <v>17292.8</v>
      </c>
      <c r="K14">
        <v>4323.2</v>
      </c>
      <c r="L14" s="1">
        <v>40482</v>
      </c>
      <c r="M14" s="6">
        <f>J14-K14</f>
        <v>12969.599999999999</v>
      </c>
    </row>
    <row r="15" spans="1:13" hidden="1" x14ac:dyDescent="0.25">
      <c r="A15" t="s">
        <v>23</v>
      </c>
      <c r="B15" t="s">
        <v>37</v>
      </c>
      <c r="C15" t="s">
        <v>19</v>
      </c>
      <c r="D15" t="s">
        <v>38</v>
      </c>
      <c r="E15" t="s">
        <v>55</v>
      </c>
      <c r="F15" t="s">
        <v>56</v>
      </c>
      <c r="G15">
        <v>12852</v>
      </c>
      <c r="H15">
        <v>0</v>
      </c>
      <c r="I15">
        <v>0</v>
      </c>
      <c r="J15">
        <v>12852</v>
      </c>
      <c r="K15">
        <v>3213</v>
      </c>
      <c r="L15" s="1">
        <v>40482</v>
      </c>
      <c r="M15" t="s">
        <v>17</v>
      </c>
    </row>
    <row r="16" spans="1:13" hidden="1" x14ac:dyDescent="0.25">
      <c r="A16" t="s">
        <v>23</v>
      </c>
      <c r="B16" t="s">
        <v>57</v>
      </c>
      <c r="C16" t="s">
        <v>19</v>
      </c>
      <c r="D16" t="s">
        <v>20</v>
      </c>
      <c r="E16" t="s">
        <v>58</v>
      </c>
      <c r="F16" t="s">
        <v>59</v>
      </c>
      <c r="G16">
        <v>0</v>
      </c>
      <c r="H16">
        <v>0</v>
      </c>
      <c r="I16">
        <v>0</v>
      </c>
      <c r="J16">
        <v>0</v>
      </c>
      <c r="K16">
        <v>0</v>
      </c>
      <c r="L16" s="1">
        <v>40472</v>
      </c>
      <c r="M16" t="s">
        <v>17</v>
      </c>
    </row>
    <row r="17" spans="1:13" hidden="1" x14ac:dyDescent="0.25">
      <c r="A17" t="s">
        <v>23</v>
      </c>
      <c r="B17" t="s">
        <v>18</v>
      </c>
      <c r="C17" t="s">
        <v>19</v>
      </c>
      <c r="D17" t="s">
        <v>20</v>
      </c>
      <c r="E17" t="s">
        <v>60</v>
      </c>
      <c r="F17" t="s">
        <v>61</v>
      </c>
      <c r="G17">
        <v>1940</v>
      </c>
      <c r="H17">
        <v>0</v>
      </c>
      <c r="I17">
        <v>0</v>
      </c>
      <c r="J17">
        <v>1940</v>
      </c>
      <c r="K17">
        <v>1212.5</v>
      </c>
      <c r="L17" s="1">
        <v>40359</v>
      </c>
      <c r="M17" t="s">
        <v>17</v>
      </c>
    </row>
    <row r="18" spans="1:13" hidden="1" x14ac:dyDescent="0.25">
      <c r="A18" t="s">
        <v>23</v>
      </c>
      <c r="B18" t="s">
        <v>18</v>
      </c>
      <c r="C18" t="s">
        <v>19</v>
      </c>
      <c r="D18" t="s">
        <v>20</v>
      </c>
      <c r="E18" t="s">
        <v>62</v>
      </c>
      <c r="F18" t="s">
        <v>63</v>
      </c>
      <c r="G18">
        <v>699</v>
      </c>
      <c r="H18">
        <v>0</v>
      </c>
      <c r="I18">
        <v>0</v>
      </c>
      <c r="J18">
        <v>699</v>
      </c>
      <c r="K18">
        <v>436.88</v>
      </c>
      <c r="L18" s="1">
        <v>40359</v>
      </c>
      <c r="M18" t="s">
        <v>17</v>
      </c>
    </row>
    <row r="19" spans="1:13" hidden="1" x14ac:dyDescent="0.25">
      <c r="A19" t="s">
        <v>23</v>
      </c>
      <c r="B19" t="s">
        <v>18</v>
      </c>
      <c r="C19" t="s">
        <v>19</v>
      </c>
      <c r="D19" t="s">
        <v>20</v>
      </c>
      <c r="E19" t="s">
        <v>64</v>
      </c>
      <c r="F19" t="s">
        <v>65</v>
      </c>
      <c r="G19">
        <v>1755</v>
      </c>
      <c r="H19">
        <v>0</v>
      </c>
      <c r="I19">
        <v>0</v>
      </c>
      <c r="J19">
        <v>1755</v>
      </c>
      <c r="K19">
        <v>1096.8800000000001</v>
      </c>
      <c r="L19" s="1">
        <v>40414</v>
      </c>
      <c r="M19" t="s">
        <v>17</v>
      </c>
    </row>
    <row r="20" spans="1:13" hidden="1" x14ac:dyDescent="0.25">
      <c r="A20" t="s">
        <v>23</v>
      </c>
      <c r="B20" t="s">
        <v>18</v>
      </c>
      <c r="C20" t="s">
        <v>19</v>
      </c>
      <c r="D20" t="s">
        <v>20</v>
      </c>
      <c r="E20" t="s">
        <v>66</v>
      </c>
      <c r="F20" t="s">
        <v>67</v>
      </c>
      <c r="G20">
        <v>1258.2</v>
      </c>
      <c r="H20">
        <v>0</v>
      </c>
      <c r="I20">
        <v>0</v>
      </c>
      <c r="J20">
        <v>1258.2</v>
      </c>
      <c r="K20">
        <v>786.38</v>
      </c>
      <c r="L20" s="1">
        <v>40437</v>
      </c>
      <c r="M20" t="s">
        <v>17</v>
      </c>
    </row>
    <row r="21" spans="1:13" hidden="1" x14ac:dyDescent="0.25">
      <c r="A21" t="s">
        <v>23</v>
      </c>
      <c r="B21" t="s">
        <v>18</v>
      </c>
      <c r="C21" t="s">
        <v>19</v>
      </c>
      <c r="D21" t="s">
        <v>20</v>
      </c>
      <c r="E21" t="s">
        <v>68</v>
      </c>
      <c r="F21" t="s">
        <v>69</v>
      </c>
      <c r="G21">
        <v>1675</v>
      </c>
      <c r="H21">
        <v>5725</v>
      </c>
      <c r="I21">
        <v>0</v>
      </c>
      <c r="J21">
        <v>7400</v>
      </c>
      <c r="K21">
        <v>2059.38</v>
      </c>
      <c r="L21" s="1">
        <v>40640</v>
      </c>
      <c r="M21" t="s">
        <v>17</v>
      </c>
    </row>
    <row r="22" spans="1:13" hidden="1" x14ac:dyDescent="0.25">
      <c r="A22" t="s">
        <v>23</v>
      </c>
      <c r="B22" t="s">
        <v>18</v>
      </c>
      <c r="C22" t="s">
        <v>19</v>
      </c>
      <c r="D22" t="s">
        <v>20</v>
      </c>
      <c r="E22" t="s">
        <v>70</v>
      </c>
      <c r="F22" t="s">
        <v>71</v>
      </c>
      <c r="G22">
        <v>0</v>
      </c>
      <c r="H22">
        <v>920</v>
      </c>
      <c r="I22">
        <v>0</v>
      </c>
      <c r="J22">
        <v>920</v>
      </c>
      <c r="K22">
        <v>115</v>
      </c>
      <c r="L22" s="1">
        <v>41096</v>
      </c>
      <c r="M22" t="s">
        <v>17</v>
      </c>
    </row>
    <row r="23" spans="1:13" hidden="1" x14ac:dyDescent="0.25">
      <c r="A23" t="s">
        <v>23</v>
      </c>
      <c r="B23" t="s">
        <v>18</v>
      </c>
      <c r="C23" t="s">
        <v>19</v>
      </c>
      <c r="D23" t="s">
        <v>20</v>
      </c>
      <c r="E23" t="s">
        <v>72</v>
      </c>
      <c r="F23" t="s">
        <v>73</v>
      </c>
      <c r="G23">
        <v>0</v>
      </c>
      <c r="H23">
        <v>11000</v>
      </c>
      <c r="I23">
        <v>0</v>
      </c>
      <c r="J23">
        <v>11000</v>
      </c>
      <c r="K23">
        <v>1375</v>
      </c>
      <c r="L23" s="1">
        <v>41096</v>
      </c>
      <c r="M23" t="s">
        <v>17</v>
      </c>
    </row>
    <row r="24" spans="1:13" hidden="1" x14ac:dyDescent="0.25">
      <c r="A24" t="s">
        <v>23</v>
      </c>
      <c r="B24" t="s">
        <v>18</v>
      </c>
      <c r="C24" t="s">
        <v>19</v>
      </c>
      <c r="D24" t="s">
        <v>20</v>
      </c>
      <c r="E24" t="s">
        <v>74</v>
      </c>
      <c r="F24" t="s">
        <v>75</v>
      </c>
      <c r="G24">
        <v>0</v>
      </c>
      <c r="H24">
        <v>18263.41</v>
      </c>
      <c r="I24">
        <v>0</v>
      </c>
      <c r="J24">
        <v>18263.41</v>
      </c>
      <c r="K24">
        <v>2282.9299999999998</v>
      </c>
      <c r="L24" s="1">
        <v>41108</v>
      </c>
      <c r="M24" t="s">
        <v>17</v>
      </c>
    </row>
    <row r="25" spans="1:13" hidden="1" x14ac:dyDescent="0.25">
      <c r="A25" t="s">
        <v>23</v>
      </c>
      <c r="B25" t="s">
        <v>18</v>
      </c>
      <c r="C25" t="s">
        <v>19</v>
      </c>
      <c r="D25" t="s">
        <v>20</v>
      </c>
      <c r="E25" t="s">
        <v>76</v>
      </c>
      <c r="F25" t="s">
        <v>77</v>
      </c>
      <c r="G25">
        <v>0</v>
      </c>
      <c r="H25">
        <v>650</v>
      </c>
      <c r="I25">
        <v>0</v>
      </c>
      <c r="J25">
        <v>650</v>
      </c>
      <c r="K25">
        <v>81.25</v>
      </c>
      <c r="L25" s="1">
        <v>41110</v>
      </c>
      <c r="M25" t="s">
        <v>17</v>
      </c>
    </row>
    <row r="26" spans="1:13" hidden="1" x14ac:dyDescent="0.25">
      <c r="A26" t="s">
        <v>23</v>
      </c>
      <c r="B26" t="s">
        <v>18</v>
      </c>
      <c r="C26" t="s">
        <v>19</v>
      </c>
      <c r="D26" t="s">
        <v>20</v>
      </c>
      <c r="E26" t="s">
        <v>78</v>
      </c>
      <c r="F26" t="s">
        <v>79</v>
      </c>
      <c r="G26">
        <v>0</v>
      </c>
      <c r="H26">
        <v>1000</v>
      </c>
      <c r="I26">
        <v>0</v>
      </c>
      <c r="J26">
        <v>1000</v>
      </c>
      <c r="K26">
        <v>125</v>
      </c>
      <c r="L26" s="1">
        <v>41110</v>
      </c>
      <c r="M26" t="s">
        <v>17</v>
      </c>
    </row>
    <row r="27" spans="1:13" hidden="1" x14ac:dyDescent="0.25">
      <c r="A27" t="s">
        <v>23</v>
      </c>
      <c r="B27" t="s">
        <v>18</v>
      </c>
      <c r="C27" t="s">
        <v>19</v>
      </c>
      <c r="D27" t="s">
        <v>20</v>
      </c>
      <c r="E27" t="s">
        <v>80</v>
      </c>
      <c r="F27" t="s">
        <v>81</v>
      </c>
      <c r="G27">
        <v>0</v>
      </c>
      <c r="H27">
        <v>1104.2</v>
      </c>
      <c r="I27">
        <v>0</v>
      </c>
      <c r="J27">
        <v>1104.2</v>
      </c>
      <c r="K27">
        <v>138.03</v>
      </c>
      <c r="L27" s="1">
        <v>41120</v>
      </c>
      <c r="M27" t="s">
        <v>17</v>
      </c>
    </row>
    <row r="28" spans="1:13" hidden="1" x14ac:dyDescent="0.25">
      <c r="A28" t="s">
        <v>23</v>
      </c>
      <c r="B28" t="s">
        <v>18</v>
      </c>
      <c r="C28" t="s">
        <v>19</v>
      </c>
      <c r="D28" t="s">
        <v>20</v>
      </c>
      <c r="E28" t="s">
        <v>82</v>
      </c>
      <c r="F28" t="s">
        <v>83</v>
      </c>
      <c r="G28">
        <v>0</v>
      </c>
      <c r="H28">
        <v>2344.1999999999998</v>
      </c>
      <c r="I28">
        <v>0</v>
      </c>
      <c r="J28">
        <v>2344.1999999999998</v>
      </c>
      <c r="K28">
        <v>293.02999999999997</v>
      </c>
      <c r="L28" s="1">
        <v>41120</v>
      </c>
      <c r="M28" t="s">
        <v>17</v>
      </c>
    </row>
    <row r="29" spans="1:13" hidden="1" x14ac:dyDescent="0.25">
      <c r="A29" t="s">
        <v>23</v>
      </c>
      <c r="B29" t="s">
        <v>84</v>
      </c>
      <c r="C29" t="s">
        <v>19</v>
      </c>
      <c r="D29" t="s">
        <v>20</v>
      </c>
      <c r="E29" t="s">
        <v>85</v>
      </c>
      <c r="F29" t="s">
        <v>86</v>
      </c>
      <c r="G29">
        <v>0</v>
      </c>
      <c r="H29">
        <v>7450</v>
      </c>
      <c r="I29">
        <v>0</v>
      </c>
      <c r="J29">
        <v>7450</v>
      </c>
      <c r="K29">
        <v>931.25</v>
      </c>
      <c r="L29" s="1">
        <v>40988</v>
      </c>
      <c r="M29" t="s">
        <v>17</v>
      </c>
    </row>
    <row r="30" spans="1:13" hidden="1" x14ac:dyDescent="0.25">
      <c r="A30" t="s">
        <v>23</v>
      </c>
      <c r="B30" t="s">
        <v>87</v>
      </c>
      <c r="C30" t="s">
        <v>19</v>
      </c>
      <c r="D30" t="s">
        <v>26</v>
      </c>
      <c r="E30" t="s">
        <v>88</v>
      </c>
      <c r="F30" t="s">
        <v>89</v>
      </c>
      <c r="G30">
        <v>89149.55</v>
      </c>
      <c r="H30">
        <v>0</v>
      </c>
      <c r="I30">
        <v>0</v>
      </c>
      <c r="J30">
        <v>89149.55</v>
      </c>
      <c r="K30">
        <v>55718.48</v>
      </c>
      <c r="L30" s="1">
        <v>40299</v>
      </c>
      <c r="M30" t="s">
        <v>17</v>
      </c>
    </row>
    <row r="31" spans="1:13" hidden="1" x14ac:dyDescent="0.25">
      <c r="A31" t="s">
        <v>23</v>
      </c>
      <c r="B31" t="s">
        <v>87</v>
      </c>
      <c r="C31" t="s">
        <v>19</v>
      </c>
      <c r="D31" t="s">
        <v>26</v>
      </c>
      <c r="E31" t="s">
        <v>20</v>
      </c>
      <c r="F31" t="s">
        <v>90</v>
      </c>
      <c r="G31">
        <v>59962.07</v>
      </c>
      <c r="H31">
        <v>0</v>
      </c>
      <c r="I31">
        <v>0</v>
      </c>
      <c r="J31">
        <v>59962.07</v>
      </c>
      <c r="K31">
        <v>37476.300000000003</v>
      </c>
      <c r="L31" s="1">
        <v>40336</v>
      </c>
      <c r="M31" t="s">
        <v>17</v>
      </c>
    </row>
    <row r="32" spans="1:13" hidden="1" x14ac:dyDescent="0.25">
      <c r="A32" t="s">
        <v>23</v>
      </c>
      <c r="B32" t="s">
        <v>87</v>
      </c>
      <c r="C32" t="s">
        <v>19</v>
      </c>
      <c r="D32" t="s">
        <v>26</v>
      </c>
      <c r="E32" t="s">
        <v>91</v>
      </c>
      <c r="F32" t="s">
        <v>92</v>
      </c>
      <c r="G32">
        <v>685</v>
      </c>
      <c r="H32">
        <v>0</v>
      </c>
      <c r="I32">
        <v>0</v>
      </c>
      <c r="J32">
        <v>685</v>
      </c>
      <c r="K32">
        <v>428.13</v>
      </c>
      <c r="L32" s="1">
        <v>40421</v>
      </c>
      <c r="M32" t="s">
        <v>17</v>
      </c>
    </row>
    <row r="33" spans="1:13" hidden="1" x14ac:dyDescent="0.25">
      <c r="A33" t="s">
        <v>23</v>
      </c>
      <c r="B33" t="s">
        <v>87</v>
      </c>
      <c r="C33" t="s">
        <v>19</v>
      </c>
      <c r="D33" t="s">
        <v>26</v>
      </c>
      <c r="E33" t="s">
        <v>93</v>
      </c>
      <c r="F33" t="s">
        <v>94</v>
      </c>
      <c r="G33">
        <v>1240.8</v>
      </c>
      <c r="H33">
        <v>0</v>
      </c>
      <c r="I33">
        <v>0</v>
      </c>
      <c r="J33">
        <v>1240.8</v>
      </c>
      <c r="K33">
        <v>775.5</v>
      </c>
      <c r="L33" s="1">
        <v>40436</v>
      </c>
      <c r="M33" t="s">
        <v>17</v>
      </c>
    </row>
    <row r="34" spans="1:13" hidden="1" x14ac:dyDescent="0.25">
      <c r="A34" t="s">
        <v>23</v>
      </c>
      <c r="B34" t="s">
        <v>87</v>
      </c>
      <c r="C34" t="s">
        <v>19</v>
      </c>
      <c r="D34" t="s">
        <v>26</v>
      </c>
      <c r="E34" t="s">
        <v>95</v>
      </c>
      <c r="F34" t="s">
        <v>96</v>
      </c>
      <c r="G34">
        <v>1800</v>
      </c>
      <c r="H34">
        <v>0</v>
      </c>
      <c r="I34">
        <v>0</v>
      </c>
      <c r="J34">
        <v>1800</v>
      </c>
      <c r="K34">
        <v>1125</v>
      </c>
      <c r="L34" s="1">
        <v>40436</v>
      </c>
      <c r="M34" t="s">
        <v>17</v>
      </c>
    </row>
    <row r="35" spans="1:13" hidden="1" x14ac:dyDescent="0.25">
      <c r="A35" t="s">
        <v>23</v>
      </c>
      <c r="B35" t="s">
        <v>87</v>
      </c>
      <c r="C35" t="s">
        <v>19</v>
      </c>
      <c r="D35" t="s">
        <v>26</v>
      </c>
      <c r="E35" t="s">
        <v>97</v>
      </c>
      <c r="F35" t="s">
        <v>98</v>
      </c>
      <c r="G35">
        <v>2054</v>
      </c>
      <c r="H35">
        <v>0</v>
      </c>
      <c r="I35">
        <v>0</v>
      </c>
      <c r="J35">
        <v>2054</v>
      </c>
      <c r="K35">
        <v>1283.75</v>
      </c>
      <c r="L35" s="1">
        <v>40436</v>
      </c>
      <c r="M35" t="s">
        <v>17</v>
      </c>
    </row>
    <row r="36" spans="1:13" hidden="1" x14ac:dyDescent="0.25">
      <c r="A36" t="s">
        <v>23</v>
      </c>
      <c r="B36" t="s">
        <v>87</v>
      </c>
      <c r="C36" t="s">
        <v>19</v>
      </c>
      <c r="D36" t="s">
        <v>26</v>
      </c>
      <c r="E36" t="s">
        <v>99</v>
      </c>
      <c r="F36" t="s">
        <v>100</v>
      </c>
      <c r="G36">
        <v>918</v>
      </c>
      <c r="H36">
        <v>0</v>
      </c>
      <c r="I36">
        <v>0</v>
      </c>
      <c r="J36">
        <v>918</v>
      </c>
      <c r="K36">
        <v>573.75</v>
      </c>
      <c r="L36" s="1">
        <v>40436</v>
      </c>
      <c r="M36" t="s">
        <v>17</v>
      </c>
    </row>
    <row r="37" spans="1:13" hidden="1" x14ac:dyDescent="0.25">
      <c r="A37" t="s">
        <v>23</v>
      </c>
      <c r="B37" t="s">
        <v>87</v>
      </c>
      <c r="C37" t="s">
        <v>19</v>
      </c>
      <c r="D37" t="s">
        <v>26</v>
      </c>
      <c r="E37" t="s">
        <v>101</v>
      </c>
      <c r="F37" t="s">
        <v>102</v>
      </c>
      <c r="G37">
        <v>1240</v>
      </c>
      <c r="H37">
        <v>0</v>
      </c>
      <c r="I37">
        <v>0</v>
      </c>
      <c r="J37">
        <v>1240</v>
      </c>
      <c r="K37">
        <v>775</v>
      </c>
      <c r="L37" s="1">
        <v>40436</v>
      </c>
      <c r="M37" t="s">
        <v>17</v>
      </c>
    </row>
    <row r="38" spans="1:13" hidden="1" x14ac:dyDescent="0.25">
      <c r="A38" t="s">
        <v>23</v>
      </c>
      <c r="B38" t="s">
        <v>87</v>
      </c>
      <c r="C38" t="s">
        <v>19</v>
      </c>
      <c r="D38" t="s">
        <v>26</v>
      </c>
      <c r="E38" t="s">
        <v>103</v>
      </c>
      <c r="F38" t="s">
        <v>104</v>
      </c>
      <c r="G38">
        <v>318</v>
      </c>
      <c r="H38">
        <v>0</v>
      </c>
      <c r="I38">
        <v>0</v>
      </c>
      <c r="J38">
        <v>318</v>
      </c>
      <c r="K38">
        <v>198.75</v>
      </c>
      <c r="L38" s="1">
        <v>40436</v>
      </c>
      <c r="M38" t="s">
        <v>17</v>
      </c>
    </row>
    <row r="39" spans="1:13" hidden="1" x14ac:dyDescent="0.25">
      <c r="A39" t="s">
        <v>23</v>
      </c>
      <c r="B39" t="s">
        <v>87</v>
      </c>
      <c r="C39" t="s">
        <v>19</v>
      </c>
      <c r="D39" t="s">
        <v>26</v>
      </c>
      <c r="E39" t="s">
        <v>105</v>
      </c>
      <c r="F39" t="s">
        <v>106</v>
      </c>
      <c r="G39">
        <v>910</v>
      </c>
      <c r="H39">
        <v>0</v>
      </c>
      <c r="I39">
        <v>0</v>
      </c>
      <c r="J39">
        <v>910</v>
      </c>
      <c r="K39">
        <v>568.75</v>
      </c>
      <c r="L39" s="1">
        <v>40436</v>
      </c>
      <c r="M39" t="s">
        <v>17</v>
      </c>
    </row>
    <row r="40" spans="1:13" hidden="1" x14ac:dyDescent="0.25">
      <c r="A40" t="s">
        <v>23</v>
      </c>
      <c r="B40" t="s">
        <v>87</v>
      </c>
      <c r="C40" t="s">
        <v>19</v>
      </c>
      <c r="D40" t="s">
        <v>26</v>
      </c>
      <c r="E40" t="s">
        <v>107</v>
      </c>
      <c r="F40" t="s">
        <v>108</v>
      </c>
      <c r="G40">
        <v>528</v>
      </c>
      <c r="H40">
        <v>0</v>
      </c>
      <c r="I40">
        <v>0</v>
      </c>
      <c r="J40">
        <v>528</v>
      </c>
      <c r="K40">
        <v>330</v>
      </c>
      <c r="L40" s="1">
        <v>40436</v>
      </c>
      <c r="M40" t="s">
        <v>17</v>
      </c>
    </row>
    <row r="41" spans="1:13" hidden="1" x14ac:dyDescent="0.25">
      <c r="A41" t="s">
        <v>23</v>
      </c>
      <c r="B41" t="s">
        <v>87</v>
      </c>
      <c r="C41" t="s">
        <v>19</v>
      </c>
      <c r="D41" t="s">
        <v>26</v>
      </c>
      <c r="E41" t="s">
        <v>109</v>
      </c>
      <c r="F41" t="s">
        <v>110</v>
      </c>
      <c r="G41">
        <v>680</v>
      </c>
      <c r="H41">
        <v>0</v>
      </c>
      <c r="I41">
        <v>0</v>
      </c>
      <c r="J41">
        <v>680</v>
      </c>
      <c r="K41">
        <v>425</v>
      </c>
      <c r="L41" s="1">
        <v>40436</v>
      </c>
      <c r="M41" t="s">
        <v>17</v>
      </c>
    </row>
    <row r="42" spans="1:13" hidden="1" x14ac:dyDescent="0.25">
      <c r="A42" t="s">
        <v>23</v>
      </c>
      <c r="B42" t="s">
        <v>111</v>
      </c>
      <c r="C42" t="s">
        <v>112</v>
      </c>
      <c r="D42" t="s">
        <v>113</v>
      </c>
      <c r="E42" t="s">
        <v>114</v>
      </c>
      <c r="F42" t="s">
        <v>115</v>
      </c>
      <c r="G42">
        <v>2558</v>
      </c>
      <c r="H42">
        <v>0</v>
      </c>
      <c r="I42">
        <v>0</v>
      </c>
      <c r="J42">
        <v>2558</v>
      </c>
      <c r="K42">
        <v>1279</v>
      </c>
      <c r="L42" s="1">
        <v>40359</v>
      </c>
      <c r="M42" t="s">
        <v>17</v>
      </c>
    </row>
    <row r="43" spans="1:13" hidden="1" x14ac:dyDescent="0.25">
      <c r="A43" t="s">
        <v>23</v>
      </c>
      <c r="B43" t="s">
        <v>111</v>
      </c>
      <c r="C43" t="s">
        <v>112</v>
      </c>
      <c r="D43" t="s">
        <v>113</v>
      </c>
      <c r="E43" t="s">
        <v>116</v>
      </c>
      <c r="F43" t="s">
        <v>117</v>
      </c>
      <c r="G43">
        <v>4122</v>
      </c>
      <c r="H43">
        <v>0</v>
      </c>
      <c r="I43">
        <v>0</v>
      </c>
      <c r="J43">
        <v>4122</v>
      </c>
      <c r="K43">
        <v>2061</v>
      </c>
      <c r="L43" s="1">
        <v>40359</v>
      </c>
      <c r="M43" t="s">
        <v>17</v>
      </c>
    </row>
    <row r="44" spans="1:13" hidden="1" x14ac:dyDescent="0.25">
      <c r="A44" t="s">
        <v>23</v>
      </c>
      <c r="B44" t="s">
        <v>111</v>
      </c>
      <c r="C44" t="s">
        <v>112</v>
      </c>
      <c r="D44" t="s">
        <v>113</v>
      </c>
      <c r="E44" t="s">
        <v>118</v>
      </c>
      <c r="F44" t="s">
        <v>119</v>
      </c>
      <c r="G44">
        <v>6320</v>
      </c>
      <c r="H44">
        <v>0</v>
      </c>
      <c r="I44">
        <v>0</v>
      </c>
      <c r="J44">
        <v>6320</v>
      </c>
      <c r="K44">
        <v>3160</v>
      </c>
      <c r="L44" s="1">
        <v>40359</v>
      </c>
      <c r="M44" t="s">
        <v>17</v>
      </c>
    </row>
    <row r="45" spans="1:13" hidden="1" x14ac:dyDescent="0.25">
      <c r="A45" t="s">
        <v>23</v>
      </c>
      <c r="B45" t="s">
        <v>111</v>
      </c>
      <c r="C45" t="s">
        <v>112</v>
      </c>
      <c r="D45" t="s">
        <v>113</v>
      </c>
      <c r="E45" t="s">
        <v>120</v>
      </c>
      <c r="F45" t="s">
        <v>121</v>
      </c>
      <c r="G45">
        <v>2870</v>
      </c>
      <c r="H45">
        <v>0</v>
      </c>
      <c r="I45">
        <v>0</v>
      </c>
      <c r="J45">
        <v>2870</v>
      </c>
      <c r="K45">
        <v>1435</v>
      </c>
      <c r="L45" s="1">
        <v>40359</v>
      </c>
      <c r="M45" t="s">
        <v>17</v>
      </c>
    </row>
    <row r="46" spans="1:13" hidden="1" x14ac:dyDescent="0.25">
      <c r="A46" t="s">
        <v>23</v>
      </c>
      <c r="B46" t="s">
        <v>111</v>
      </c>
      <c r="C46" t="s">
        <v>112</v>
      </c>
      <c r="D46" t="s">
        <v>113</v>
      </c>
      <c r="E46" t="s">
        <v>122</v>
      </c>
      <c r="F46" t="s">
        <v>123</v>
      </c>
      <c r="G46">
        <v>600</v>
      </c>
      <c r="H46">
        <v>0</v>
      </c>
      <c r="I46">
        <v>0</v>
      </c>
      <c r="J46">
        <v>600</v>
      </c>
      <c r="K46">
        <v>300</v>
      </c>
      <c r="L46" s="1">
        <v>40359</v>
      </c>
      <c r="M46" t="s">
        <v>17</v>
      </c>
    </row>
    <row r="47" spans="1:13" hidden="1" x14ac:dyDescent="0.25">
      <c r="A47" t="s">
        <v>23</v>
      </c>
      <c r="B47" t="s">
        <v>111</v>
      </c>
      <c r="C47" t="s">
        <v>112</v>
      </c>
      <c r="D47" t="s">
        <v>113</v>
      </c>
      <c r="E47" t="s">
        <v>124</v>
      </c>
      <c r="F47" t="s">
        <v>125</v>
      </c>
      <c r="G47">
        <v>1725</v>
      </c>
      <c r="H47">
        <v>0</v>
      </c>
      <c r="I47">
        <v>0</v>
      </c>
      <c r="J47">
        <v>1725</v>
      </c>
      <c r="K47">
        <v>862.5</v>
      </c>
      <c r="L47" s="1">
        <v>40359</v>
      </c>
      <c r="M47" t="s">
        <v>17</v>
      </c>
    </row>
    <row r="48" spans="1:13" hidden="1" x14ac:dyDescent="0.25">
      <c r="A48" t="s">
        <v>23</v>
      </c>
      <c r="B48" t="s">
        <v>111</v>
      </c>
      <c r="C48" t="s">
        <v>112</v>
      </c>
      <c r="D48" t="s">
        <v>113</v>
      </c>
      <c r="E48" t="s">
        <v>126</v>
      </c>
      <c r="F48" t="s">
        <v>127</v>
      </c>
      <c r="G48">
        <v>330</v>
      </c>
      <c r="H48">
        <v>0</v>
      </c>
      <c r="I48">
        <v>0</v>
      </c>
      <c r="J48">
        <v>330</v>
      </c>
      <c r="K48">
        <v>165</v>
      </c>
      <c r="L48" s="1">
        <v>40359</v>
      </c>
      <c r="M48" t="s">
        <v>17</v>
      </c>
    </row>
    <row r="49" spans="1:13" hidden="1" x14ac:dyDescent="0.25">
      <c r="A49" t="s">
        <v>23</v>
      </c>
      <c r="B49" t="s">
        <v>111</v>
      </c>
      <c r="C49" t="s">
        <v>112</v>
      </c>
      <c r="D49" t="s">
        <v>113</v>
      </c>
      <c r="E49" t="s">
        <v>128</v>
      </c>
      <c r="F49" t="s">
        <v>129</v>
      </c>
      <c r="G49">
        <v>590</v>
      </c>
      <c r="H49">
        <v>0</v>
      </c>
      <c r="I49">
        <v>0</v>
      </c>
      <c r="J49">
        <v>590</v>
      </c>
      <c r="K49">
        <v>295</v>
      </c>
      <c r="L49" s="1">
        <v>40359</v>
      </c>
      <c r="M49" t="s">
        <v>17</v>
      </c>
    </row>
    <row r="50" spans="1:13" hidden="1" x14ac:dyDescent="0.25">
      <c r="A50" t="s">
        <v>23</v>
      </c>
      <c r="B50" t="s">
        <v>111</v>
      </c>
      <c r="C50" t="s">
        <v>112</v>
      </c>
      <c r="D50" t="s">
        <v>113</v>
      </c>
      <c r="E50" t="s">
        <v>130</v>
      </c>
      <c r="F50" t="s">
        <v>131</v>
      </c>
      <c r="G50">
        <v>475</v>
      </c>
      <c r="H50">
        <v>0</v>
      </c>
      <c r="I50">
        <v>0</v>
      </c>
      <c r="J50">
        <v>475</v>
      </c>
      <c r="K50">
        <v>237.5</v>
      </c>
      <c r="L50" s="1">
        <v>40359</v>
      </c>
      <c r="M50" t="s">
        <v>17</v>
      </c>
    </row>
    <row r="51" spans="1:13" hidden="1" x14ac:dyDescent="0.25">
      <c r="A51" t="s">
        <v>23</v>
      </c>
      <c r="B51" t="s">
        <v>111</v>
      </c>
      <c r="C51" t="s">
        <v>112</v>
      </c>
      <c r="D51" t="s">
        <v>113</v>
      </c>
      <c r="E51" t="s">
        <v>132</v>
      </c>
      <c r="F51" t="s">
        <v>133</v>
      </c>
      <c r="G51">
        <v>4710</v>
      </c>
      <c r="H51">
        <v>0</v>
      </c>
      <c r="I51">
        <v>4710</v>
      </c>
      <c r="J51">
        <v>0</v>
      </c>
      <c r="K51">
        <v>0</v>
      </c>
      <c r="L51" s="1">
        <v>40359</v>
      </c>
      <c r="M51" t="s">
        <v>134</v>
      </c>
    </row>
    <row r="52" spans="1:13" hidden="1" x14ac:dyDescent="0.25">
      <c r="A52" t="s">
        <v>23</v>
      </c>
      <c r="B52" t="s">
        <v>111</v>
      </c>
      <c r="C52" t="s">
        <v>112</v>
      </c>
      <c r="D52" t="s">
        <v>113</v>
      </c>
      <c r="E52" t="s">
        <v>135</v>
      </c>
      <c r="F52" t="s">
        <v>125</v>
      </c>
      <c r="G52">
        <v>575</v>
      </c>
      <c r="H52">
        <v>0</v>
      </c>
      <c r="I52">
        <v>0</v>
      </c>
      <c r="J52">
        <v>575</v>
      </c>
      <c r="K52">
        <v>287.5</v>
      </c>
      <c r="L52" s="1">
        <v>40382</v>
      </c>
      <c r="M52" t="s">
        <v>17</v>
      </c>
    </row>
    <row r="53" spans="1:13" hidden="1" x14ac:dyDescent="0.25">
      <c r="A53" t="s">
        <v>23</v>
      </c>
      <c r="B53" t="s">
        <v>111</v>
      </c>
      <c r="C53" t="s">
        <v>112</v>
      </c>
      <c r="D53" t="s">
        <v>113</v>
      </c>
      <c r="E53" t="s">
        <v>136</v>
      </c>
      <c r="F53" t="s">
        <v>137</v>
      </c>
      <c r="G53">
        <v>490</v>
      </c>
      <c r="H53">
        <v>0</v>
      </c>
      <c r="I53">
        <v>0</v>
      </c>
      <c r="J53">
        <v>490</v>
      </c>
      <c r="K53">
        <v>245</v>
      </c>
      <c r="L53" s="1">
        <v>40382</v>
      </c>
      <c r="M53" t="s">
        <v>17</v>
      </c>
    </row>
    <row r="54" spans="1:13" hidden="1" x14ac:dyDescent="0.25">
      <c r="A54" t="s">
        <v>23</v>
      </c>
      <c r="B54" t="s">
        <v>111</v>
      </c>
      <c r="C54" t="s">
        <v>112</v>
      </c>
      <c r="D54" t="s">
        <v>113</v>
      </c>
      <c r="E54" t="s">
        <v>138</v>
      </c>
      <c r="F54" t="s">
        <v>139</v>
      </c>
      <c r="G54">
        <v>600</v>
      </c>
      <c r="H54">
        <v>0</v>
      </c>
      <c r="I54">
        <v>0</v>
      </c>
      <c r="J54">
        <v>600</v>
      </c>
      <c r="K54">
        <v>300</v>
      </c>
      <c r="L54" s="1">
        <v>40399</v>
      </c>
      <c r="M54" t="s">
        <v>17</v>
      </c>
    </row>
    <row r="55" spans="1:13" hidden="1" x14ac:dyDescent="0.25">
      <c r="A55" t="s">
        <v>23</v>
      </c>
      <c r="B55" t="s">
        <v>111</v>
      </c>
      <c r="C55" t="s">
        <v>112</v>
      </c>
      <c r="D55" t="s">
        <v>113</v>
      </c>
      <c r="E55" t="s">
        <v>140</v>
      </c>
      <c r="F55" t="s">
        <v>141</v>
      </c>
      <c r="G55">
        <v>253</v>
      </c>
      <c r="H55">
        <v>0</v>
      </c>
      <c r="I55">
        <v>0</v>
      </c>
      <c r="J55">
        <v>253</v>
      </c>
      <c r="K55">
        <v>126.5</v>
      </c>
      <c r="L55" s="1">
        <v>40424</v>
      </c>
      <c r="M55" t="s">
        <v>17</v>
      </c>
    </row>
    <row r="56" spans="1:13" hidden="1" x14ac:dyDescent="0.25">
      <c r="A56" t="s">
        <v>23</v>
      </c>
      <c r="B56" t="s">
        <v>142</v>
      </c>
      <c r="C56" t="s">
        <v>112</v>
      </c>
      <c r="D56" t="s">
        <v>38</v>
      </c>
      <c r="E56" t="s">
        <v>143</v>
      </c>
      <c r="F56" t="s">
        <v>144</v>
      </c>
      <c r="G56">
        <v>0</v>
      </c>
      <c r="H56">
        <v>1818.18</v>
      </c>
      <c r="I56">
        <v>0</v>
      </c>
      <c r="J56">
        <v>1818.18</v>
      </c>
      <c r="K56">
        <v>109.1</v>
      </c>
      <c r="L56" s="1">
        <v>41274</v>
      </c>
      <c r="M56" t="s">
        <v>17</v>
      </c>
    </row>
    <row r="57" spans="1:13" hidden="1" x14ac:dyDescent="0.25">
      <c r="A57" t="s">
        <v>23</v>
      </c>
      <c r="B57" t="s">
        <v>145</v>
      </c>
      <c r="C57" t="s">
        <v>25</v>
      </c>
      <c r="D57" t="s">
        <v>146</v>
      </c>
      <c r="E57" t="s">
        <v>147</v>
      </c>
      <c r="F57" t="s">
        <v>148</v>
      </c>
      <c r="G57">
        <v>450</v>
      </c>
      <c r="H57">
        <v>0</v>
      </c>
      <c r="I57">
        <v>0</v>
      </c>
      <c r="J57">
        <v>450</v>
      </c>
      <c r="K57">
        <v>135</v>
      </c>
      <c r="L57" s="1">
        <v>40665</v>
      </c>
      <c r="M57" t="s">
        <v>17</v>
      </c>
    </row>
    <row r="58" spans="1:13" hidden="1" x14ac:dyDescent="0.25">
      <c r="A58" t="s">
        <v>23</v>
      </c>
      <c r="B58" t="s">
        <v>149</v>
      </c>
      <c r="C58" t="s">
        <v>150</v>
      </c>
      <c r="D58" t="s">
        <v>113</v>
      </c>
      <c r="E58" t="s">
        <v>151</v>
      </c>
      <c r="F58" t="s">
        <v>152</v>
      </c>
      <c r="G58">
        <v>27084.02</v>
      </c>
      <c r="H58">
        <v>0</v>
      </c>
      <c r="I58">
        <v>0</v>
      </c>
      <c r="J58">
        <v>27084.02</v>
      </c>
      <c r="K58">
        <v>16250.43</v>
      </c>
      <c r="L58" s="1">
        <v>40543</v>
      </c>
      <c r="M58" t="s">
        <v>17</v>
      </c>
    </row>
    <row r="59" spans="1:13" hidden="1" x14ac:dyDescent="0.25">
      <c r="A59" t="s">
        <v>23</v>
      </c>
      <c r="B59" t="s">
        <v>153</v>
      </c>
      <c r="C59" t="s">
        <v>154</v>
      </c>
      <c r="D59" t="s">
        <v>38</v>
      </c>
      <c r="E59" t="s">
        <v>155</v>
      </c>
      <c r="F59" t="s">
        <v>156</v>
      </c>
      <c r="G59">
        <v>600</v>
      </c>
      <c r="H59">
        <v>0</v>
      </c>
      <c r="I59">
        <v>0</v>
      </c>
      <c r="J59">
        <v>600</v>
      </c>
      <c r="K59">
        <v>360</v>
      </c>
      <c r="L59" s="1">
        <v>40359</v>
      </c>
      <c r="M59" t="s">
        <v>17</v>
      </c>
    </row>
    <row r="60" spans="1:13" hidden="1" x14ac:dyDescent="0.25">
      <c r="A60" t="s">
        <v>23</v>
      </c>
      <c r="B60" t="s">
        <v>153</v>
      </c>
      <c r="C60" t="s">
        <v>154</v>
      </c>
      <c r="D60" t="s">
        <v>38</v>
      </c>
      <c r="E60" t="s">
        <v>157</v>
      </c>
      <c r="F60" t="s">
        <v>158</v>
      </c>
      <c r="G60">
        <v>600</v>
      </c>
      <c r="H60">
        <v>0</v>
      </c>
      <c r="I60">
        <v>0</v>
      </c>
      <c r="J60">
        <v>600</v>
      </c>
      <c r="K60">
        <v>360</v>
      </c>
      <c r="L60" s="1">
        <v>40359</v>
      </c>
      <c r="M60" t="s">
        <v>17</v>
      </c>
    </row>
    <row r="61" spans="1:13" hidden="1" x14ac:dyDescent="0.25">
      <c r="A61" t="s">
        <v>23</v>
      </c>
      <c r="B61" t="s">
        <v>153</v>
      </c>
      <c r="C61" t="s">
        <v>154</v>
      </c>
      <c r="D61" t="s">
        <v>38</v>
      </c>
      <c r="E61" t="s">
        <v>159</v>
      </c>
      <c r="F61" t="s">
        <v>160</v>
      </c>
      <c r="G61">
        <v>9285.11</v>
      </c>
      <c r="H61">
        <v>0</v>
      </c>
      <c r="I61">
        <v>0</v>
      </c>
      <c r="J61">
        <v>9285.11</v>
      </c>
      <c r="K61">
        <v>5187.33</v>
      </c>
      <c r="L61" s="1">
        <v>40359</v>
      </c>
      <c r="M61" t="s">
        <v>17</v>
      </c>
    </row>
    <row r="62" spans="1:13" hidden="1" x14ac:dyDescent="0.25">
      <c r="A62" t="s">
        <v>23</v>
      </c>
      <c r="B62" t="s">
        <v>153</v>
      </c>
      <c r="C62" t="s">
        <v>154</v>
      </c>
      <c r="D62" t="s">
        <v>38</v>
      </c>
      <c r="E62" t="s">
        <v>161</v>
      </c>
      <c r="F62" t="s">
        <v>162</v>
      </c>
      <c r="G62">
        <v>8300</v>
      </c>
      <c r="H62">
        <v>0</v>
      </c>
      <c r="I62">
        <v>0</v>
      </c>
      <c r="J62">
        <v>8300</v>
      </c>
      <c r="K62">
        <v>4980</v>
      </c>
      <c r="L62" s="1">
        <v>40421</v>
      </c>
      <c r="M62" t="s">
        <v>17</v>
      </c>
    </row>
    <row r="63" spans="1:13" hidden="1" x14ac:dyDescent="0.25">
      <c r="A63" t="s">
        <v>23</v>
      </c>
      <c r="B63" t="s">
        <v>153</v>
      </c>
      <c r="C63" t="s">
        <v>154</v>
      </c>
      <c r="D63" t="s">
        <v>38</v>
      </c>
      <c r="E63" t="s">
        <v>163</v>
      </c>
      <c r="F63" t="s">
        <v>164</v>
      </c>
      <c r="G63">
        <v>2698.57</v>
      </c>
      <c r="H63">
        <v>0</v>
      </c>
      <c r="I63">
        <v>0</v>
      </c>
      <c r="J63">
        <v>2698.57</v>
      </c>
      <c r="K63">
        <v>1619.16</v>
      </c>
      <c r="L63" s="1">
        <v>40543</v>
      </c>
      <c r="M63" t="s">
        <v>17</v>
      </c>
    </row>
    <row r="64" spans="1:13" hidden="1" x14ac:dyDescent="0.25">
      <c r="A64" t="s">
        <v>23</v>
      </c>
      <c r="B64" t="s">
        <v>165</v>
      </c>
      <c r="C64" t="s">
        <v>166</v>
      </c>
      <c r="D64" t="s">
        <v>38</v>
      </c>
      <c r="E64" t="s">
        <v>113</v>
      </c>
      <c r="F64" t="s">
        <v>167</v>
      </c>
      <c r="G64">
        <v>10362</v>
      </c>
      <c r="H64">
        <v>0</v>
      </c>
      <c r="I64">
        <v>0</v>
      </c>
      <c r="J64">
        <v>10362</v>
      </c>
      <c r="K64">
        <v>6217.2</v>
      </c>
      <c r="L64" s="1">
        <v>40329</v>
      </c>
      <c r="M64" t="s">
        <v>17</v>
      </c>
    </row>
    <row r="65" spans="1:13" hidden="1" x14ac:dyDescent="0.25">
      <c r="A65" t="s">
        <v>23</v>
      </c>
      <c r="B65" t="s">
        <v>168</v>
      </c>
      <c r="C65" t="s">
        <v>169</v>
      </c>
      <c r="D65" t="s">
        <v>38</v>
      </c>
      <c r="E65" t="s">
        <v>38</v>
      </c>
      <c r="F65" t="s">
        <v>170</v>
      </c>
      <c r="G65">
        <v>129775</v>
      </c>
      <c r="H65">
        <v>0</v>
      </c>
      <c r="I65">
        <v>0</v>
      </c>
      <c r="J65">
        <v>129775</v>
      </c>
      <c r="K65">
        <v>12977.5</v>
      </c>
      <c r="L65" s="1">
        <v>40299</v>
      </c>
      <c r="M65" t="s">
        <v>17</v>
      </c>
    </row>
    <row r="66" spans="1:13" hidden="1" x14ac:dyDescent="0.25">
      <c r="A66" t="s">
        <v>23</v>
      </c>
      <c r="B66" t="s">
        <v>168</v>
      </c>
      <c r="C66" t="s">
        <v>169</v>
      </c>
      <c r="D66" t="s">
        <v>38</v>
      </c>
      <c r="E66" t="s">
        <v>113</v>
      </c>
      <c r="F66" t="s">
        <v>171</v>
      </c>
      <c r="G66">
        <v>282182.11</v>
      </c>
      <c r="H66">
        <v>0</v>
      </c>
      <c r="I66">
        <v>0</v>
      </c>
      <c r="J66">
        <v>282182.11</v>
      </c>
      <c r="K66">
        <v>28218.23</v>
      </c>
      <c r="L66" s="1">
        <v>40299</v>
      </c>
      <c r="M66" t="s">
        <v>17</v>
      </c>
    </row>
    <row r="67" spans="1:13" hidden="1" x14ac:dyDescent="0.25">
      <c r="A67" t="s">
        <v>23</v>
      </c>
      <c r="B67" t="s">
        <v>168</v>
      </c>
      <c r="C67" t="s">
        <v>169</v>
      </c>
      <c r="D67" t="s">
        <v>38</v>
      </c>
      <c r="E67" t="s">
        <v>20</v>
      </c>
      <c r="F67" t="s">
        <v>172</v>
      </c>
      <c r="G67">
        <v>1802647.7</v>
      </c>
      <c r="H67">
        <v>0</v>
      </c>
      <c r="I67">
        <v>0</v>
      </c>
      <c r="J67">
        <v>1802647.7</v>
      </c>
      <c r="K67">
        <v>180264.78</v>
      </c>
      <c r="L67" s="1">
        <v>40299</v>
      </c>
      <c r="M67" t="s">
        <v>17</v>
      </c>
    </row>
    <row r="68" spans="1:13" hidden="1" x14ac:dyDescent="0.25">
      <c r="A68" t="s">
        <v>23</v>
      </c>
      <c r="B68" t="s">
        <v>168</v>
      </c>
      <c r="C68" t="s">
        <v>169</v>
      </c>
      <c r="D68" t="s">
        <v>38</v>
      </c>
      <c r="E68" t="s">
        <v>41</v>
      </c>
      <c r="F68" t="s">
        <v>173</v>
      </c>
      <c r="G68">
        <v>499577.38</v>
      </c>
      <c r="H68">
        <v>0</v>
      </c>
      <c r="I68">
        <v>0</v>
      </c>
      <c r="J68">
        <v>499577.38</v>
      </c>
      <c r="K68">
        <v>49957.75</v>
      </c>
      <c r="L68" s="1">
        <v>40299</v>
      </c>
      <c r="M68" t="s">
        <v>17</v>
      </c>
    </row>
    <row r="69" spans="1:13" hidden="1" x14ac:dyDescent="0.25">
      <c r="A69" t="s">
        <v>23</v>
      </c>
      <c r="B69" t="s">
        <v>168</v>
      </c>
      <c r="C69" t="s">
        <v>169</v>
      </c>
      <c r="D69" t="s">
        <v>38</v>
      </c>
      <c r="E69" t="s">
        <v>114</v>
      </c>
      <c r="F69" t="s">
        <v>174</v>
      </c>
      <c r="G69">
        <v>86904.4</v>
      </c>
      <c r="H69">
        <v>0</v>
      </c>
      <c r="I69">
        <v>0</v>
      </c>
      <c r="J69">
        <v>86904.4</v>
      </c>
      <c r="K69">
        <v>8690.4500000000007</v>
      </c>
      <c r="L69" s="1">
        <v>40299</v>
      </c>
      <c r="M69" t="s">
        <v>17</v>
      </c>
    </row>
    <row r="70" spans="1:13" hidden="1" x14ac:dyDescent="0.25">
      <c r="A70" t="s">
        <v>23</v>
      </c>
      <c r="B70" t="s">
        <v>168</v>
      </c>
      <c r="C70" t="s">
        <v>169</v>
      </c>
      <c r="D70" t="s">
        <v>38</v>
      </c>
      <c r="E70" t="s">
        <v>116</v>
      </c>
      <c r="F70" t="s">
        <v>175</v>
      </c>
      <c r="G70">
        <v>2979440.12</v>
      </c>
      <c r="H70">
        <v>0</v>
      </c>
      <c r="I70">
        <v>0</v>
      </c>
      <c r="J70">
        <v>2979440.12</v>
      </c>
      <c r="K70">
        <v>297944.03000000003</v>
      </c>
      <c r="L70" s="1">
        <v>40299</v>
      </c>
      <c r="M70" t="s">
        <v>17</v>
      </c>
    </row>
    <row r="71" spans="1:13" hidden="1" x14ac:dyDescent="0.25">
      <c r="A71" t="s">
        <v>23</v>
      </c>
      <c r="B71" t="s">
        <v>168</v>
      </c>
      <c r="C71" t="s">
        <v>169</v>
      </c>
      <c r="D71" t="s">
        <v>38</v>
      </c>
      <c r="E71" t="s">
        <v>118</v>
      </c>
      <c r="F71" t="s">
        <v>176</v>
      </c>
      <c r="G71">
        <v>3111473.29</v>
      </c>
      <c r="H71">
        <v>0</v>
      </c>
      <c r="I71">
        <v>0</v>
      </c>
      <c r="J71">
        <v>3111473.29</v>
      </c>
      <c r="K71">
        <v>311147.34999999998</v>
      </c>
      <c r="L71" s="1">
        <v>40299</v>
      </c>
      <c r="M71" t="s">
        <v>17</v>
      </c>
    </row>
    <row r="72" spans="1:13" hidden="1" x14ac:dyDescent="0.25">
      <c r="A72" t="s">
        <v>23</v>
      </c>
      <c r="B72" t="s">
        <v>168</v>
      </c>
      <c r="C72" t="s">
        <v>169</v>
      </c>
      <c r="D72" t="s">
        <v>38</v>
      </c>
      <c r="E72" t="s">
        <v>120</v>
      </c>
      <c r="F72" t="s">
        <v>75</v>
      </c>
      <c r="G72">
        <v>118000</v>
      </c>
      <c r="H72">
        <v>0</v>
      </c>
      <c r="I72">
        <v>0</v>
      </c>
      <c r="J72">
        <v>118000</v>
      </c>
      <c r="K72">
        <v>11800</v>
      </c>
      <c r="L72" s="1">
        <v>40299</v>
      </c>
      <c r="M72" t="s">
        <v>17</v>
      </c>
    </row>
    <row r="73" spans="1:13" hidden="1" x14ac:dyDescent="0.25">
      <c r="A73" t="s">
        <v>23</v>
      </c>
      <c r="B73" t="s">
        <v>168</v>
      </c>
      <c r="C73" t="s">
        <v>169</v>
      </c>
      <c r="D73" t="s">
        <v>38</v>
      </c>
      <c r="E73" t="s">
        <v>177</v>
      </c>
      <c r="F73" t="s">
        <v>178</v>
      </c>
      <c r="G73">
        <v>4695</v>
      </c>
      <c r="H73">
        <v>0</v>
      </c>
      <c r="I73">
        <v>0</v>
      </c>
      <c r="J73">
        <v>4695</v>
      </c>
      <c r="K73">
        <v>469.5</v>
      </c>
      <c r="L73" s="1">
        <v>40543</v>
      </c>
      <c r="M73" t="s">
        <v>17</v>
      </c>
    </row>
    <row r="74" spans="1:13" hidden="1" x14ac:dyDescent="0.25">
      <c r="A74" t="s">
        <v>23</v>
      </c>
      <c r="B74" t="s">
        <v>168</v>
      </c>
      <c r="C74" t="s">
        <v>150</v>
      </c>
      <c r="D74" t="s">
        <v>113</v>
      </c>
      <c r="E74" t="s">
        <v>179</v>
      </c>
      <c r="F74" t="s">
        <v>180</v>
      </c>
      <c r="G74">
        <v>14500</v>
      </c>
      <c r="H74">
        <v>0</v>
      </c>
      <c r="I74">
        <v>0</v>
      </c>
      <c r="J74">
        <v>14500</v>
      </c>
      <c r="K74">
        <v>8700</v>
      </c>
      <c r="L74" s="1">
        <v>40543</v>
      </c>
      <c r="M74" t="s">
        <v>17</v>
      </c>
    </row>
    <row r="75" spans="1:13" hidden="1" x14ac:dyDescent="0.25">
      <c r="A75" t="s">
        <v>23</v>
      </c>
      <c r="B75" t="s">
        <v>168</v>
      </c>
      <c r="C75" t="s">
        <v>169</v>
      </c>
      <c r="D75" t="s">
        <v>38</v>
      </c>
      <c r="E75" t="s">
        <v>181</v>
      </c>
      <c r="F75" t="s">
        <v>182</v>
      </c>
      <c r="G75">
        <v>44297</v>
      </c>
      <c r="H75">
        <v>0</v>
      </c>
      <c r="I75">
        <v>0</v>
      </c>
      <c r="J75">
        <v>44297</v>
      </c>
      <c r="K75">
        <v>3694.38</v>
      </c>
      <c r="L75" s="1">
        <v>40544</v>
      </c>
      <c r="M75" t="s">
        <v>17</v>
      </c>
    </row>
    <row r="76" spans="1:13" hidden="1" x14ac:dyDescent="0.25">
      <c r="A76" t="s">
        <v>23</v>
      </c>
      <c r="B76" t="s">
        <v>168</v>
      </c>
      <c r="C76" t="s">
        <v>169</v>
      </c>
      <c r="D76" t="s">
        <v>38</v>
      </c>
      <c r="E76" t="s">
        <v>183</v>
      </c>
      <c r="F76" t="s">
        <v>184</v>
      </c>
      <c r="G76">
        <v>24500</v>
      </c>
      <c r="H76">
        <v>0</v>
      </c>
      <c r="I76">
        <v>0</v>
      </c>
      <c r="J76">
        <v>24500</v>
      </c>
      <c r="K76">
        <v>2043.3</v>
      </c>
      <c r="L76" s="1">
        <v>40564</v>
      </c>
      <c r="M76" t="s">
        <v>17</v>
      </c>
    </row>
    <row r="77" spans="1:13" hidden="1" x14ac:dyDescent="0.25">
      <c r="A77" t="s">
        <v>23</v>
      </c>
      <c r="B77" t="s">
        <v>168</v>
      </c>
      <c r="C77" t="s">
        <v>169</v>
      </c>
      <c r="D77" t="s">
        <v>38</v>
      </c>
      <c r="E77" t="s">
        <v>185</v>
      </c>
      <c r="F77" t="s">
        <v>186</v>
      </c>
      <c r="G77">
        <v>2288</v>
      </c>
      <c r="H77">
        <v>0</v>
      </c>
      <c r="I77">
        <v>0</v>
      </c>
      <c r="J77">
        <v>2288</v>
      </c>
      <c r="K77">
        <v>190.82</v>
      </c>
      <c r="L77" s="1">
        <v>40681</v>
      </c>
      <c r="M77" t="s">
        <v>17</v>
      </c>
    </row>
    <row r="78" spans="1:13" hidden="1" x14ac:dyDescent="0.25">
      <c r="A78" t="s">
        <v>23</v>
      </c>
      <c r="B78" t="s">
        <v>168</v>
      </c>
      <c r="C78" t="s">
        <v>169</v>
      </c>
      <c r="D78" t="s">
        <v>38</v>
      </c>
      <c r="E78" t="s">
        <v>187</v>
      </c>
      <c r="F78" t="s">
        <v>188</v>
      </c>
      <c r="G78">
        <v>0</v>
      </c>
      <c r="H78">
        <v>1300</v>
      </c>
      <c r="I78">
        <v>0</v>
      </c>
      <c r="J78">
        <v>1300</v>
      </c>
      <c r="K78">
        <v>56.55</v>
      </c>
      <c r="L78" s="1">
        <v>41031</v>
      </c>
      <c r="M78" t="s">
        <v>17</v>
      </c>
    </row>
    <row r="79" spans="1:13" hidden="1" x14ac:dyDescent="0.25">
      <c r="A79" t="s">
        <v>23</v>
      </c>
      <c r="B79" t="s">
        <v>189</v>
      </c>
      <c r="C79" t="s">
        <v>150</v>
      </c>
      <c r="D79" t="s">
        <v>113</v>
      </c>
      <c r="E79" t="s">
        <v>190</v>
      </c>
      <c r="F79" t="s">
        <v>191</v>
      </c>
      <c r="G79">
        <v>54622.93</v>
      </c>
      <c r="H79">
        <v>0</v>
      </c>
      <c r="I79">
        <v>0</v>
      </c>
      <c r="J79">
        <v>54622.93</v>
      </c>
      <c r="K79">
        <v>32773.769999999997</v>
      </c>
      <c r="L79" s="1">
        <v>40543</v>
      </c>
      <c r="M79" t="s">
        <v>17</v>
      </c>
    </row>
    <row r="80" spans="1:13" hidden="1" x14ac:dyDescent="0.25">
      <c r="A80" t="s">
        <v>23</v>
      </c>
      <c r="B80" t="s">
        <v>192</v>
      </c>
      <c r="C80" t="s">
        <v>166</v>
      </c>
      <c r="D80" t="s">
        <v>113</v>
      </c>
      <c r="E80" t="s">
        <v>193</v>
      </c>
      <c r="F80" t="s">
        <v>194</v>
      </c>
      <c r="G80">
        <v>64205</v>
      </c>
      <c r="H80">
        <v>0</v>
      </c>
      <c r="I80">
        <v>0</v>
      </c>
      <c r="J80">
        <v>64205</v>
      </c>
      <c r="K80">
        <v>38523</v>
      </c>
      <c r="L80" s="1">
        <v>40543</v>
      </c>
      <c r="M80" t="s">
        <v>17</v>
      </c>
    </row>
    <row r="81" spans="1:13" hidden="1" x14ac:dyDescent="0.25">
      <c r="A81" t="s">
        <v>23</v>
      </c>
      <c r="B81" t="s">
        <v>195</v>
      </c>
      <c r="C81" t="s">
        <v>169</v>
      </c>
      <c r="D81" t="s">
        <v>38</v>
      </c>
      <c r="E81" t="s">
        <v>196</v>
      </c>
      <c r="F81" t="s">
        <v>197</v>
      </c>
      <c r="G81">
        <v>61305.440000000002</v>
      </c>
      <c r="H81">
        <v>0</v>
      </c>
      <c r="I81">
        <v>0</v>
      </c>
      <c r="J81">
        <v>61305.440000000002</v>
      </c>
      <c r="K81">
        <v>5818.55</v>
      </c>
      <c r="L81" s="1">
        <v>40179</v>
      </c>
      <c r="M81" t="s">
        <v>17</v>
      </c>
    </row>
    <row r="82" spans="1:13" hidden="1" x14ac:dyDescent="0.25">
      <c r="A82" t="s">
        <v>23</v>
      </c>
      <c r="B82" t="s">
        <v>195</v>
      </c>
      <c r="C82" t="s">
        <v>169</v>
      </c>
      <c r="D82" t="s">
        <v>38</v>
      </c>
      <c r="E82" t="s">
        <v>198</v>
      </c>
      <c r="F82" t="s">
        <v>199</v>
      </c>
      <c r="G82">
        <v>14350</v>
      </c>
      <c r="H82">
        <v>0</v>
      </c>
      <c r="I82">
        <v>0</v>
      </c>
      <c r="J82">
        <v>14350</v>
      </c>
      <c r="K82">
        <v>1196.8</v>
      </c>
      <c r="L82" s="1">
        <v>40574</v>
      </c>
      <c r="M82" t="s">
        <v>17</v>
      </c>
    </row>
    <row r="83" spans="1:13" hidden="1" x14ac:dyDescent="0.25">
      <c r="A83" t="s">
        <v>23</v>
      </c>
      <c r="B83" t="s">
        <v>195</v>
      </c>
      <c r="C83" t="s">
        <v>169</v>
      </c>
      <c r="D83" t="s">
        <v>38</v>
      </c>
      <c r="E83" t="s">
        <v>200</v>
      </c>
      <c r="F83" t="s">
        <v>199</v>
      </c>
      <c r="G83">
        <v>0</v>
      </c>
      <c r="H83">
        <v>1570</v>
      </c>
      <c r="I83">
        <v>0</v>
      </c>
      <c r="J83">
        <v>1570</v>
      </c>
      <c r="K83">
        <v>68.3</v>
      </c>
      <c r="L83" s="1">
        <v>41129</v>
      </c>
      <c r="M83" t="s">
        <v>17</v>
      </c>
    </row>
    <row r="84" spans="1:13" hidden="1" x14ac:dyDescent="0.25">
      <c r="A84" t="s">
        <v>23</v>
      </c>
      <c r="B84" t="s">
        <v>201</v>
      </c>
      <c r="C84" t="s">
        <v>112</v>
      </c>
      <c r="D84" t="s">
        <v>113</v>
      </c>
      <c r="E84" t="s">
        <v>202</v>
      </c>
      <c r="F84" t="s">
        <v>203</v>
      </c>
      <c r="G84">
        <v>973</v>
      </c>
      <c r="H84">
        <v>0</v>
      </c>
      <c r="I84">
        <v>0</v>
      </c>
      <c r="J84">
        <v>973</v>
      </c>
      <c r="K84">
        <v>486.5</v>
      </c>
      <c r="L84" s="1">
        <v>40374</v>
      </c>
      <c r="M84" t="s">
        <v>17</v>
      </c>
    </row>
    <row r="85" spans="1:13" hidden="1" x14ac:dyDescent="0.25">
      <c r="A85" t="s">
        <v>23</v>
      </c>
      <c r="B85" t="s">
        <v>201</v>
      </c>
      <c r="C85" t="s">
        <v>112</v>
      </c>
      <c r="D85" t="s">
        <v>113</v>
      </c>
      <c r="E85" t="s">
        <v>204</v>
      </c>
      <c r="F85" t="s">
        <v>205</v>
      </c>
      <c r="G85">
        <v>15420</v>
      </c>
      <c r="H85">
        <v>0</v>
      </c>
      <c r="I85">
        <v>0</v>
      </c>
      <c r="J85">
        <v>15420</v>
      </c>
      <c r="K85">
        <v>7710</v>
      </c>
      <c r="L85" s="1">
        <v>40374</v>
      </c>
      <c r="M85" t="s">
        <v>17</v>
      </c>
    </row>
    <row r="86" spans="1:13" hidden="1" x14ac:dyDescent="0.25">
      <c r="A86" t="s">
        <v>23</v>
      </c>
      <c r="B86" t="s">
        <v>201</v>
      </c>
      <c r="C86" t="s">
        <v>112</v>
      </c>
      <c r="D86" t="s">
        <v>113</v>
      </c>
      <c r="E86" t="s">
        <v>206</v>
      </c>
      <c r="F86" t="s">
        <v>205</v>
      </c>
      <c r="G86">
        <v>1576</v>
      </c>
      <c r="H86">
        <v>0</v>
      </c>
      <c r="I86">
        <v>0</v>
      </c>
      <c r="J86">
        <v>1576</v>
      </c>
      <c r="K86">
        <v>788</v>
      </c>
      <c r="L86" s="1">
        <v>40385</v>
      </c>
      <c r="M86" t="s">
        <v>17</v>
      </c>
    </row>
    <row r="87" spans="1:13" hidden="1" x14ac:dyDescent="0.25">
      <c r="A87" t="s">
        <v>23</v>
      </c>
      <c r="B87" t="s">
        <v>201</v>
      </c>
      <c r="C87" t="s">
        <v>112</v>
      </c>
      <c r="D87" t="s">
        <v>113</v>
      </c>
      <c r="E87" t="s">
        <v>207</v>
      </c>
      <c r="F87" t="s">
        <v>208</v>
      </c>
      <c r="G87">
        <v>307.83</v>
      </c>
      <c r="H87">
        <v>0</v>
      </c>
      <c r="I87">
        <v>0</v>
      </c>
      <c r="J87">
        <v>307.83</v>
      </c>
      <c r="K87">
        <v>153.93</v>
      </c>
      <c r="L87" s="1">
        <v>40400</v>
      </c>
      <c r="M87" t="s">
        <v>17</v>
      </c>
    </row>
    <row r="88" spans="1:13" hidden="1" x14ac:dyDescent="0.25">
      <c r="A88" t="s">
        <v>23</v>
      </c>
      <c r="B88" t="s">
        <v>201</v>
      </c>
      <c r="C88" t="s">
        <v>112</v>
      </c>
      <c r="D88" t="s">
        <v>113</v>
      </c>
      <c r="E88" t="s">
        <v>209</v>
      </c>
      <c r="F88" t="s">
        <v>210</v>
      </c>
      <c r="G88">
        <v>1450</v>
      </c>
      <c r="H88">
        <v>0</v>
      </c>
      <c r="I88">
        <v>0</v>
      </c>
      <c r="J88">
        <v>1450</v>
      </c>
      <c r="K88">
        <v>725</v>
      </c>
      <c r="L88" s="1">
        <v>40448</v>
      </c>
      <c r="M88" t="s">
        <v>17</v>
      </c>
    </row>
    <row r="89" spans="1:13" hidden="1" x14ac:dyDescent="0.25">
      <c r="A89" t="s">
        <v>23</v>
      </c>
      <c r="B89" t="s">
        <v>201</v>
      </c>
      <c r="C89" t="s">
        <v>112</v>
      </c>
      <c r="D89" t="s">
        <v>113</v>
      </c>
      <c r="E89" t="s">
        <v>211</v>
      </c>
      <c r="F89" t="s">
        <v>212</v>
      </c>
      <c r="G89">
        <v>2193</v>
      </c>
      <c r="H89">
        <v>0</v>
      </c>
      <c r="I89">
        <v>0</v>
      </c>
      <c r="J89">
        <v>2193</v>
      </c>
      <c r="K89">
        <v>1096.5</v>
      </c>
      <c r="L89" s="1">
        <v>40448</v>
      </c>
      <c r="M89" t="s">
        <v>17</v>
      </c>
    </row>
    <row r="90" spans="1:13" hidden="1" x14ac:dyDescent="0.25">
      <c r="A90" t="s">
        <v>213</v>
      </c>
      <c r="B90" t="s">
        <v>189</v>
      </c>
      <c r="C90" t="s">
        <v>150</v>
      </c>
      <c r="D90" t="s">
        <v>113</v>
      </c>
      <c r="E90" t="s">
        <v>214</v>
      </c>
      <c r="F90" t="s">
        <v>215</v>
      </c>
      <c r="G90">
        <v>702.07</v>
      </c>
      <c r="H90">
        <v>0</v>
      </c>
      <c r="I90">
        <v>0</v>
      </c>
      <c r="J90">
        <v>702.07</v>
      </c>
      <c r="K90">
        <v>421.26</v>
      </c>
      <c r="L90" s="1">
        <v>40543</v>
      </c>
      <c r="M90" t="s">
        <v>17</v>
      </c>
    </row>
    <row r="91" spans="1:13" hidden="1" x14ac:dyDescent="0.25">
      <c r="A91" t="s">
        <v>213</v>
      </c>
      <c r="B91" t="s">
        <v>189</v>
      </c>
      <c r="C91" t="s">
        <v>150</v>
      </c>
      <c r="D91" t="s">
        <v>113</v>
      </c>
      <c r="E91" t="s">
        <v>216</v>
      </c>
      <c r="F91" t="s">
        <v>217</v>
      </c>
      <c r="G91">
        <v>5000</v>
      </c>
      <c r="H91">
        <v>0</v>
      </c>
      <c r="I91">
        <v>0</v>
      </c>
      <c r="J91">
        <v>5000</v>
      </c>
      <c r="K91">
        <v>3000</v>
      </c>
      <c r="L91" s="1">
        <v>40543</v>
      </c>
      <c r="M91" t="s">
        <v>17</v>
      </c>
    </row>
    <row r="92" spans="1:13" hidden="1" x14ac:dyDescent="0.25">
      <c r="A92" t="s">
        <v>213</v>
      </c>
      <c r="B92" t="s">
        <v>189</v>
      </c>
      <c r="C92" t="s">
        <v>150</v>
      </c>
      <c r="D92" t="s">
        <v>113</v>
      </c>
      <c r="E92" t="s">
        <v>218</v>
      </c>
      <c r="F92" t="s">
        <v>219</v>
      </c>
      <c r="G92">
        <v>18566.560000000001</v>
      </c>
      <c r="H92">
        <v>0</v>
      </c>
      <c r="I92">
        <v>0</v>
      </c>
      <c r="J92">
        <v>18566.560000000001</v>
      </c>
      <c r="K92">
        <v>11139.96</v>
      </c>
      <c r="L92" s="1">
        <v>40543</v>
      </c>
      <c r="M92" t="s">
        <v>17</v>
      </c>
    </row>
    <row r="93" spans="1:13" x14ac:dyDescent="0.25">
      <c r="A93" s="2"/>
      <c r="B93" s="2"/>
      <c r="C93" s="2"/>
      <c r="D93" s="2"/>
      <c r="E93" s="2"/>
      <c r="F93" s="2"/>
      <c r="G93" s="4">
        <f>SUBTOTAL(9,G2:G92)</f>
        <v>375571.42</v>
      </c>
      <c r="H93" s="4">
        <f t="shared" ref="H93:J93" si="0">SUBTOTAL(9,H2:H92)</f>
        <v>92736.67</v>
      </c>
      <c r="I93" s="4">
        <f t="shared" si="0"/>
        <v>1950</v>
      </c>
      <c r="J93" s="4">
        <f t="shared" si="0"/>
        <v>466358.08999999997</v>
      </c>
      <c r="K93" s="4">
        <f t="shared" ref="K93:M93" si="1">SUBTOTAL(9,K2:K92)</f>
        <v>102679.03999999999</v>
      </c>
      <c r="L93" s="3"/>
      <c r="M93" s="7">
        <f t="shared" si="1"/>
        <v>363679.04999999993</v>
      </c>
    </row>
  </sheetData>
  <pageMargins left="0.11811023622047245" right="0.11811023622047245" top="0.15748031496062992" bottom="0.15748031496062992" header="0.31496062992125984" footer="0.31496062992125984"/>
  <pageSetup paperSize="9" scale="6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3"/>
  <sheetViews>
    <sheetView topLeftCell="A21" workbookViewId="0">
      <selection activeCell="K27" sqref="K27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10.7109375" bestFit="1" customWidth="1"/>
    <col min="4" max="4" width="10.5703125" bestFit="1" customWidth="1"/>
    <col min="5" max="5" width="10.42578125" bestFit="1" customWidth="1"/>
    <col min="6" max="6" width="25.140625" bestFit="1" customWidth="1"/>
    <col min="7" max="7" width="12.7109375" bestFit="1" customWidth="1"/>
    <col min="8" max="8" width="10.42578125" bestFit="1" customWidth="1"/>
    <col min="9" max="9" width="12.85546875" bestFit="1" customWidth="1"/>
    <col min="10" max="10" width="14.42578125" bestFit="1" customWidth="1"/>
    <col min="11" max="11" width="11.7109375" customWidth="1"/>
    <col min="12" max="12" width="16.5703125" bestFit="1" customWidth="1"/>
    <col min="13" max="13" width="12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222</v>
      </c>
      <c r="H1" t="s">
        <v>223</v>
      </c>
      <c r="I1" t="s">
        <v>224</v>
      </c>
      <c r="J1" t="s">
        <v>226</v>
      </c>
      <c r="K1" t="s">
        <v>221</v>
      </c>
      <c r="L1" t="s">
        <v>15</v>
      </c>
      <c r="M1" t="s">
        <v>220</v>
      </c>
    </row>
    <row r="2" spans="1:13" x14ac:dyDescent="0.25">
      <c r="A2" t="s">
        <v>23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>
        <v>0</v>
      </c>
      <c r="H2">
        <v>1190</v>
      </c>
      <c r="I2">
        <v>0</v>
      </c>
      <c r="J2">
        <v>1190</v>
      </c>
      <c r="K2">
        <v>148.75</v>
      </c>
      <c r="L2" s="1">
        <v>40939</v>
      </c>
      <c r="M2" s="6">
        <f>J2-K2</f>
        <v>1041.25</v>
      </c>
    </row>
    <row r="3" spans="1:13" hidden="1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>
        <v>58618</v>
      </c>
      <c r="H3">
        <v>35400</v>
      </c>
      <c r="I3">
        <v>0</v>
      </c>
      <c r="J3">
        <v>94018</v>
      </c>
      <c r="K3">
        <v>14555.6</v>
      </c>
      <c r="L3" s="1">
        <v>40179</v>
      </c>
      <c r="M3" t="s">
        <v>17</v>
      </c>
    </row>
    <row r="4" spans="1:13" hidden="1" x14ac:dyDescent="0.25">
      <c r="A4" t="s">
        <v>23</v>
      </c>
      <c r="B4" t="s">
        <v>24</v>
      </c>
      <c r="C4" t="s">
        <v>25</v>
      </c>
      <c r="D4" t="s">
        <v>29</v>
      </c>
      <c r="E4" t="s">
        <v>30</v>
      </c>
      <c r="F4" t="s">
        <v>31</v>
      </c>
      <c r="G4">
        <v>21300</v>
      </c>
      <c r="H4">
        <v>18900</v>
      </c>
      <c r="I4">
        <v>0</v>
      </c>
      <c r="J4">
        <v>40200</v>
      </c>
      <c r="K4">
        <v>5772</v>
      </c>
      <c r="L4" s="1">
        <v>40390</v>
      </c>
      <c r="M4" t="s">
        <v>17</v>
      </c>
    </row>
    <row r="5" spans="1:13" hidden="1" x14ac:dyDescent="0.25">
      <c r="A5" t="s">
        <v>23</v>
      </c>
      <c r="B5" t="s">
        <v>24</v>
      </c>
      <c r="C5" t="s">
        <v>25</v>
      </c>
      <c r="D5" t="s">
        <v>32</v>
      </c>
      <c r="E5" t="s">
        <v>33</v>
      </c>
      <c r="F5" t="s">
        <v>34</v>
      </c>
      <c r="G5">
        <v>2305</v>
      </c>
      <c r="H5">
        <v>0</v>
      </c>
      <c r="I5">
        <v>0</v>
      </c>
      <c r="J5">
        <v>2305</v>
      </c>
      <c r="K5">
        <v>691.5</v>
      </c>
      <c r="L5" s="1">
        <v>40422</v>
      </c>
      <c r="M5" t="s">
        <v>17</v>
      </c>
    </row>
    <row r="6" spans="1:13" hidden="1" x14ac:dyDescent="0.25">
      <c r="A6" t="s">
        <v>23</v>
      </c>
      <c r="B6" t="s">
        <v>24</v>
      </c>
      <c r="C6" t="s">
        <v>25</v>
      </c>
      <c r="D6" t="s">
        <v>29</v>
      </c>
      <c r="E6" t="s">
        <v>35</v>
      </c>
      <c r="F6" t="s">
        <v>36</v>
      </c>
      <c r="G6">
        <v>1250</v>
      </c>
      <c r="H6">
        <v>0</v>
      </c>
      <c r="I6">
        <v>0</v>
      </c>
      <c r="J6">
        <v>1250</v>
      </c>
      <c r="K6">
        <v>250</v>
      </c>
      <c r="L6" s="1">
        <v>40543</v>
      </c>
      <c r="M6" t="s">
        <v>17</v>
      </c>
    </row>
    <row r="7" spans="1:13" hidden="1" x14ac:dyDescent="0.25">
      <c r="A7" t="s">
        <v>23</v>
      </c>
      <c r="B7" t="s">
        <v>37</v>
      </c>
      <c r="C7" t="s">
        <v>19</v>
      </c>
      <c r="D7" t="s">
        <v>38</v>
      </c>
      <c r="E7" t="s">
        <v>39</v>
      </c>
      <c r="F7" t="s">
        <v>40</v>
      </c>
      <c r="G7">
        <v>11040</v>
      </c>
      <c r="H7">
        <v>0</v>
      </c>
      <c r="I7">
        <v>0</v>
      </c>
      <c r="J7">
        <v>11040</v>
      </c>
      <c r="K7">
        <v>2760</v>
      </c>
      <c r="L7" s="1">
        <v>40329</v>
      </c>
      <c r="M7" t="s">
        <v>17</v>
      </c>
    </row>
    <row r="8" spans="1:13" hidden="1" x14ac:dyDescent="0.25">
      <c r="A8" t="s">
        <v>23</v>
      </c>
      <c r="B8" t="s">
        <v>37</v>
      </c>
      <c r="C8" t="s">
        <v>19</v>
      </c>
      <c r="D8" t="s">
        <v>38</v>
      </c>
      <c r="E8" t="s">
        <v>41</v>
      </c>
      <c r="F8" t="s">
        <v>42</v>
      </c>
      <c r="G8">
        <v>283878.62</v>
      </c>
      <c r="H8">
        <v>92736.67</v>
      </c>
      <c r="I8">
        <v>1950</v>
      </c>
      <c r="J8">
        <v>374665.29</v>
      </c>
      <c r="K8">
        <v>79755.839999999997</v>
      </c>
      <c r="L8" s="1">
        <v>40338</v>
      </c>
      <c r="M8" t="s">
        <v>17</v>
      </c>
    </row>
    <row r="9" spans="1:13" x14ac:dyDescent="0.25">
      <c r="A9" t="s">
        <v>23</v>
      </c>
      <c r="B9" t="s">
        <v>37</v>
      </c>
      <c r="C9" t="s">
        <v>19</v>
      </c>
      <c r="D9" t="s">
        <v>38</v>
      </c>
      <c r="E9" t="s">
        <v>43</v>
      </c>
      <c r="F9" t="s">
        <v>44</v>
      </c>
      <c r="G9">
        <v>49.8</v>
      </c>
      <c r="H9">
        <v>0</v>
      </c>
      <c r="I9">
        <v>0</v>
      </c>
      <c r="J9">
        <v>49.8</v>
      </c>
      <c r="K9">
        <v>12.45</v>
      </c>
      <c r="L9" s="1">
        <v>40430</v>
      </c>
      <c r="M9" s="6">
        <f>J9-K9</f>
        <v>37.349999999999994</v>
      </c>
    </row>
    <row r="10" spans="1:13" hidden="1" x14ac:dyDescent="0.25">
      <c r="A10" t="s">
        <v>23</v>
      </c>
      <c r="B10" t="s">
        <v>37</v>
      </c>
      <c r="C10" t="s">
        <v>19</v>
      </c>
      <c r="D10" t="s">
        <v>38</v>
      </c>
      <c r="E10" t="s">
        <v>45</v>
      </c>
      <c r="F10" t="s">
        <v>46</v>
      </c>
      <c r="G10">
        <v>63360</v>
      </c>
      <c r="H10">
        <v>0</v>
      </c>
      <c r="I10">
        <v>0</v>
      </c>
      <c r="J10">
        <v>63360</v>
      </c>
      <c r="K10">
        <v>15840</v>
      </c>
      <c r="L10" s="1">
        <v>40482</v>
      </c>
      <c r="M10" t="s">
        <v>17</v>
      </c>
    </row>
    <row r="11" spans="1:13" x14ac:dyDescent="0.25">
      <c r="A11" t="s">
        <v>23</v>
      </c>
      <c r="B11" t="s">
        <v>37</v>
      </c>
      <c r="C11" t="s">
        <v>19</v>
      </c>
      <c r="D11" t="s">
        <v>38</v>
      </c>
      <c r="E11" t="s">
        <v>47</v>
      </c>
      <c r="F11" t="s">
        <v>48</v>
      </c>
      <c r="G11">
        <v>16279.2</v>
      </c>
      <c r="H11">
        <v>0</v>
      </c>
      <c r="I11">
        <v>0</v>
      </c>
      <c r="J11">
        <v>16279.2</v>
      </c>
      <c r="K11">
        <v>4069.8</v>
      </c>
      <c r="L11" s="1">
        <v>40482</v>
      </c>
      <c r="M11" s="6">
        <f t="shared" ref="M11:M13" si="0">J11-K11</f>
        <v>12209.400000000001</v>
      </c>
    </row>
    <row r="12" spans="1:13" x14ac:dyDescent="0.25">
      <c r="A12" t="s">
        <v>23</v>
      </c>
      <c r="B12" t="s">
        <v>37</v>
      </c>
      <c r="C12" t="s">
        <v>19</v>
      </c>
      <c r="D12" t="s">
        <v>38</v>
      </c>
      <c r="E12" t="s">
        <v>49</v>
      </c>
      <c r="F12" t="s">
        <v>50</v>
      </c>
      <c r="G12">
        <v>9778.8799999999992</v>
      </c>
      <c r="H12">
        <v>0</v>
      </c>
      <c r="I12">
        <v>0</v>
      </c>
      <c r="J12">
        <v>9778.8799999999992</v>
      </c>
      <c r="K12">
        <v>2444.73</v>
      </c>
      <c r="L12" s="1">
        <v>40482</v>
      </c>
      <c r="M12" s="6">
        <f t="shared" si="0"/>
        <v>7334.15</v>
      </c>
    </row>
    <row r="13" spans="1:13" x14ac:dyDescent="0.25">
      <c r="A13" t="s">
        <v>23</v>
      </c>
      <c r="B13" t="s">
        <v>37</v>
      </c>
      <c r="C13" t="s">
        <v>19</v>
      </c>
      <c r="D13" t="s">
        <v>38</v>
      </c>
      <c r="E13" t="s">
        <v>51</v>
      </c>
      <c r="F13" t="s">
        <v>52</v>
      </c>
      <c r="G13">
        <v>78819.259999999995</v>
      </c>
      <c r="H13">
        <v>0</v>
      </c>
      <c r="I13">
        <v>0</v>
      </c>
      <c r="J13">
        <v>78819.259999999995</v>
      </c>
      <c r="K13">
        <v>19704.830000000002</v>
      </c>
      <c r="L13" s="1">
        <v>40482</v>
      </c>
      <c r="M13" s="6">
        <f t="shared" si="0"/>
        <v>59114.429999999993</v>
      </c>
    </row>
    <row r="14" spans="1:13" hidden="1" x14ac:dyDescent="0.25">
      <c r="A14" t="s">
        <v>23</v>
      </c>
      <c r="B14" t="s">
        <v>37</v>
      </c>
      <c r="C14" t="s">
        <v>19</v>
      </c>
      <c r="D14" t="s">
        <v>38</v>
      </c>
      <c r="E14" t="s">
        <v>53</v>
      </c>
      <c r="F14" t="s">
        <v>54</v>
      </c>
      <c r="G14">
        <v>17292.8</v>
      </c>
      <c r="H14">
        <v>0</v>
      </c>
      <c r="I14">
        <v>0</v>
      </c>
      <c r="J14">
        <v>17292.8</v>
      </c>
      <c r="K14">
        <v>4323.2</v>
      </c>
      <c r="L14" s="1">
        <v>40482</v>
      </c>
      <c r="M14" t="s">
        <v>17</v>
      </c>
    </row>
    <row r="15" spans="1:13" x14ac:dyDescent="0.25">
      <c r="A15" t="s">
        <v>23</v>
      </c>
      <c r="B15" t="s">
        <v>37</v>
      </c>
      <c r="C15" t="s">
        <v>19</v>
      </c>
      <c r="D15" t="s">
        <v>38</v>
      </c>
      <c r="E15" t="s">
        <v>55</v>
      </c>
      <c r="F15" t="s">
        <v>56</v>
      </c>
      <c r="G15">
        <v>12852</v>
      </c>
      <c r="H15">
        <v>0</v>
      </c>
      <c r="I15">
        <v>0</v>
      </c>
      <c r="J15">
        <v>12852</v>
      </c>
      <c r="K15">
        <v>3213</v>
      </c>
      <c r="L15" s="1">
        <v>40482</v>
      </c>
      <c r="M15" s="6">
        <f t="shared" ref="M15:M41" si="1">J15-K15</f>
        <v>9639</v>
      </c>
    </row>
    <row r="16" spans="1:13" x14ac:dyDescent="0.25">
      <c r="A16" t="s">
        <v>23</v>
      </c>
      <c r="B16" t="s">
        <v>57</v>
      </c>
      <c r="C16" t="s">
        <v>19</v>
      </c>
      <c r="D16" t="s">
        <v>20</v>
      </c>
      <c r="E16" t="s">
        <v>58</v>
      </c>
      <c r="F16" t="s">
        <v>59</v>
      </c>
      <c r="G16">
        <v>0</v>
      </c>
      <c r="H16">
        <v>0</v>
      </c>
      <c r="I16">
        <v>0</v>
      </c>
      <c r="J16">
        <v>0</v>
      </c>
      <c r="K16">
        <v>0</v>
      </c>
      <c r="L16" s="1">
        <v>40472</v>
      </c>
      <c r="M16" s="6">
        <f t="shared" si="1"/>
        <v>0</v>
      </c>
    </row>
    <row r="17" spans="1:13" x14ac:dyDescent="0.25">
      <c r="A17" t="s">
        <v>23</v>
      </c>
      <c r="B17" t="s">
        <v>18</v>
      </c>
      <c r="C17" t="s">
        <v>19</v>
      </c>
      <c r="D17" t="s">
        <v>20</v>
      </c>
      <c r="E17" t="s">
        <v>60</v>
      </c>
      <c r="F17" t="s">
        <v>61</v>
      </c>
      <c r="G17">
        <v>1940</v>
      </c>
      <c r="H17">
        <v>0</v>
      </c>
      <c r="I17">
        <v>0</v>
      </c>
      <c r="J17">
        <v>1940</v>
      </c>
      <c r="K17">
        <v>1212.5</v>
      </c>
      <c r="L17" s="1">
        <v>40359</v>
      </c>
      <c r="M17" s="6">
        <f t="shared" si="1"/>
        <v>727.5</v>
      </c>
    </row>
    <row r="18" spans="1:13" x14ac:dyDescent="0.25">
      <c r="A18" t="s">
        <v>23</v>
      </c>
      <c r="B18" t="s">
        <v>18</v>
      </c>
      <c r="C18" t="s">
        <v>19</v>
      </c>
      <c r="D18" t="s">
        <v>20</v>
      </c>
      <c r="E18" t="s">
        <v>62</v>
      </c>
      <c r="F18" t="s">
        <v>63</v>
      </c>
      <c r="G18">
        <v>699</v>
      </c>
      <c r="H18">
        <v>0</v>
      </c>
      <c r="I18">
        <v>0</v>
      </c>
      <c r="J18">
        <v>699</v>
      </c>
      <c r="K18">
        <v>436.88</v>
      </c>
      <c r="L18" s="1">
        <v>40359</v>
      </c>
      <c r="M18" s="6">
        <f t="shared" si="1"/>
        <v>262.12</v>
      </c>
    </row>
    <row r="19" spans="1:13" x14ac:dyDescent="0.25">
      <c r="A19" t="s">
        <v>23</v>
      </c>
      <c r="B19" t="s">
        <v>18</v>
      </c>
      <c r="C19" t="s">
        <v>19</v>
      </c>
      <c r="D19" t="s">
        <v>20</v>
      </c>
      <c r="E19" t="s">
        <v>64</v>
      </c>
      <c r="F19" t="s">
        <v>65</v>
      </c>
      <c r="G19">
        <v>1755</v>
      </c>
      <c r="H19">
        <v>0</v>
      </c>
      <c r="I19">
        <v>0</v>
      </c>
      <c r="J19">
        <v>1755</v>
      </c>
      <c r="K19">
        <v>1096.8800000000001</v>
      </c>
      <c r="L19" s="1">
        <v>40414</v>
      </c>
      <c r="M19" s="6">
        <f t="shared" si="1"/>
        <v>658.11999999999989</v>
      </c>
    </row>
    <row r="20" spans="1:13" x14ac:dyDescent="0.25">
      <c r="A20" t="s">
        <v>23</v>
      </c>
      <c r="B20" t="s">
        <v>18</v>
      </c>
      <c r="C20" t="s">
        <v>19</v>
      </c>
      <c r="D20" t="s">
        <v>20</v>
      </c>
      <c r="E20" t="s">
        <v>66</v>
      </c>
      <c r="F20" t="s">
        <v>67</v>
      </c>
      <c r="G20">
        <v>1258.2</v>
      </c>
      <c r="H20">
        <v>0</v>
      </c>
      <c r="I20">
        <v>0</v>
      </c>
      <c r="J20">
        <v>1258.2</v>
      </c>
      <c r="K20">
        <v>786.38</v>
      </c>
      <c r="L20" s="1">
        <v>40437</v>
      </c>
      <c r="M20" s="6">
        <f t="shared" si="1"/>
        <v>471.82000000000005</v>
      </c>
    </row>
    <row r="21" spans="1:13" x14ac:dyDescent="0.25">
      <c r="A21" t="s">
        <v>23</v>
      </c>
      <c r="B21" t="s">
        <v>18</v>
      </c>
      <c r="C21" t="s">
        <v>19</v>
      </c>
      <c r="D21" t="s">
        <v>20</v>
      </c>
      <c r="E21" t="s">
        <v>68</v>
      </c>
      <c r="F21" t="s">
        <v>69</v>
      </c>
      <c r="G21">
        <v>1675</v>
      </c>
      <c r="H21">
        <v>5725</v>
      </c>
      <c r="I21">
        <v>0</v>
      </c>
      <c r="J21">
        <v>7400</v>
      </c>
      <c r="K21">
        <v>2059.38</v>
      </c>
      <c r="L21" s="1">
        <v>40640</v>
      </c>
      <c r="M21" s="6">
        <f t="shared" si="1"/>
        <v>5340.62</v>
      </c>
    </row>
    <row r="22" spans="1:13" x14ac:dyDescent="0.25">
      <c r="A22" t="s">
        <v>23</v>
      </c>
      <c r="B22" t="s">
        <v>18</v>
      </c>
      <c r="C22" t="s">
        <v>19</v>
      </c>
      <c r="D22" t="s">
        <v>20</v>
      </c>
      <c r="E22" t="s">
        <v>70</v>
      </c>
      <c r="F22" t="s">
        <v>71</v>
      </c>
      <c r="G22">
        <v>0</v>
      </c>
      <c r="H22">
        <v>920</v>
      </c>
      <c r="I22">
        <v>0</v>
      </c>
      <c r="J22">
        <v>920</v>
      </c>
      <c r="K22">
        <v>115</v>
      </c>
      <c r="L22" s="1">
        <v>41096</v>
      </c>
      <c r="M22" s="6">
        <f t="shared" si="1"/>
        <v>805</v>
      </c>
    </row>
    <row r="23" spans="1:13" x14ac:dyDescent="0.25">
      <c r="A23" t="s">
        <v>23</v>
      </c>
      <c r="B23" t="s">
        <v>18</v>
      </c>
      <c r="C23" t="s">
        <v>19</v>
      </c>
      <c r="D23" t="s">
        <v>20</v>
      </c>
      <c r="E23" t="s">
        <v>72</v>
      </c>
      <c r="F23" t="s">
        <v>73</v>
      </c>
      <c r="G23">
        <v>0</v>
      </c>
      <c r="H23">
        <v>11000</v>
      </c>
      <c r="I23">
        <v>0</v>
      </c>
      <c r="J23">
        <v>11000</v>
      </c>
      <c r="K23">
        <v>1375</v>
      </c>
      <c r="L23" s="1">
        <v>41096</v>
      </c>
      <c r="M23" s="6">
        <f t="shared" si="1"/>
        <v>9625</v>
      </c>
    </row>
    <row r="24" spans="1:13" x14ac:dyDescent="0.25">
      <c r="A24" t="s">
        <v>23</v>
      </c>
      <c r="B24" t="s">
        <v>18</v>
      </c>
      <c r="C24" t="s">
        <v>19</v>
      </c>
      <c r="D24" t="s">
        <v>20</v>
      </c>
      <c r="E24" t="s">
        <v>74</v>
      </c>
      <c r="F24" t="s">
        <v>75</v>
      </c>
      <c r="G24">
        <v>0</v>
      </c>
      <c r="H24">
        <v>18263.41</v>
      </c>
      <c r="I24">
        <v>0</v>
      </c>
      <c r="J24">
        <v>18263.41</v>
      </c>
      <c r="K24">
        <v>2282.9299999999998</v>
      </c>
      <c r="L24" s="1">
        <v>41108</v>
      </c>
      <c r="M24" s="6">
        <f t="shared" si="1"/>
        <v>15980.48</v>
      </c>
    </row>
    <row r="25" spans="1:13" x14ac:dyDescent="0.25">
      <c r="A25" t="s">
        <v>23</v>
      </c>
      <c r="B25" t="s">
        <v>18</v>
      </c>
      <c r="C25" t="s">
        <v>19</v>
      </c>
      <c r="D25" t="s">
        <v>20</v>
      </c>
      <c r="E25" t="s">
        <v>76</v>
      </c>
      <c r="F25" t="s">
        <v>77</v>
      </c>
      <c r="G25">
        <v>0</v>
      </c>
      <c r="H25">
        <v>650</v>
      </c>
      <c r="I25">
        <v>0</v>
      </c>
      <c r="J25">
        <v>650</v>
      </c>
      <c r="K25">
        <v>81.25</v>
      </c>
      <c r="L25" s="1">
        <v>41110</v>
      </c>
      <c r="M25" s="6">
        <f t="shared" si="1"/>
        <v>568.75</v>
      </c>
    </row>
    <row r="26" spans="1:13" x14ac:dyDescent="0.25">
      <c r="A26" t="s">
        <v>23</v>
      </c>
      <c r="B26" t="s">
        <v>18</v>
      </c>
      <c r="C26" t="s">
        <v>19</v>
      </c>
      <c r="D26" t="s">
        <v>20</v>
      </c>
      <c r="E26" t="s">
        <v>78</v>
      </c>
      <c r="F26" t="s">
        <v>79</v>
      </c>
      <c r="G26">
        <v>0</v>
      </c>
      <c r="H26">
        <v>1000</v>
      </c>
      <c r="I26">
        <v>0</v>
      </c>
      <c r="J26">
        <v>1000</v>
      </c>
      <c r="K26">
        <v>125</v>
      </c>
      <c r="L26" s="1">
        <v>41110</v>
      </c>
      <c r="M26" s="6">
        <f t="shared" si="1"/>
        <v>875</v>
      </c>
    </row>
    <row r="27" spans="1:13" x14ac:dyDescent="0.25">
      <c r="A27" t="s">
        <v>23</v>
      </c>
      <c r="B27" t="s">
        <v>18</v>
      </c>
      <c r="C27" t="s">
        <v>19</v>
      </c>
      <c r="D27" t="s">
        <v>20</v>
      </c>
      <c r="E27" t="s">
        <v>80</v>
      </c>
      <c r="F27" t="s">
        <v>81</v>
      </c>
      <c r="G27">
        <v>0</v>
      </c>
      <c r="H27">
        <v>1104.2</v>
      </c>
      <c r="I27">
        <v>0</v>
      </c>
      <c r="J27">
        <v>1104.2</v>
      </c>
      <c r="K27">
        <v>138.03</v>
      </c>
      <c r="L27" s="1">
        <v>41120</v>
      </c>
      <c r="M27" s="6">
        <f t="shared" si="1"/>
        <v>966.17000000000007</v>
      </c>
    </row>
    <row r="28" spans="1:13" x14ac:dyDescent="0.25">
      <c r="A28" t="s">
        <v>23</v>
      </c>
      <c r="B28" t="s">
        <v>18</v>
      </c>
      <c r="C28" t="s">
        <v>19</v>
      </c>
      <c r="D28" t="s">
        <v>20</v>
      </c>
      <c r="E28" t="s">
        <v>82</v>
      </c>
      <c r="F28" t="s">
        <v>83</v>
      </c>
      <c r="G28">
        <v>0</v>
      </c>
      <c r="H28">
        <v>2344.1999999999998</v>
      </c>
      <c r="I28">
        <v>0</v>
      </c>
      <c r="J28">
        <v>2344.1999999999998</v>
      </c>
      <c r="K28">
        <v>293.02999999999997</v>
      </c>
      <c r="L28" s="1">
        <v>41120</v>
      </c>
      <c r="M28" s="6">
        <f t="shared" si="1"/>
        <v>2051.17</v>
      </c>
    </row>
    <row r="29" spans="1:13" x14ac:dyDescent="0.25">
      <c r="A29" t="s">
        <v>23</v>
      </c>
      <c r="B29" t="s">
        <v>84</v>
      </c>
      <c r="C29" t="s">
        <v>19</v>
      </c>
      <c r="D29" t="s">
        <v>20</v>
      </c>
      <c r="E29" t="s">
        <v>85</v>
      </c>
      <c r="F29" t="s">
        <v>86</v>
      </c>
      <c r="G29">
        <v>0</v>
      </c>
      <c r="H29">
        <v>7450</v>
      </c>
      <c r="I29">
        <v>0</v>
      </c>
      <c r="J29">
        <v>7450</v>
      </c>
      <c r="K29">
        <v>931.25</v>
      </c>
      <c r="L29" s="1">
        <v>40988</v>
      </c>
      <c r="M29" s="6">
        <f t="shared" si="1"/>
        <v>6518.75</v>
      </c>
    </row>
    <row r="30" spans="1:13" x14ac:dyDescent="0.25">
      <c r="A30" t="s">
        <v>23</v>
      </c>
      <c r="B30" t="s">
        <v>87</v>
      </c>
      <c r="C30" t="s">
        <v>19</v>
      </c>
      <c r="D30" t="s">
        <v>26</v>
      </c>
      <c r="E30" t="s">
        <v>88</v>
      </c>
      <c r="F30" t="s">
        <v>89</v>
      </c>
      <c r="G30">
        <v>89149.55</v>
      </c>
      <c r="H30">
        <v>0</v>
      </c>
      <c r="I30">
        <v>0</v>
      </c>
      <c r="J30">
        <v>89149.55</v>
      </c>
      <c r="K30">
        <v>55718.48</v>
      </c>
      <c r="L30" s="1">
        <v>40299</v>
      </c>
      <c r="M30" s="6">
        <f t="shared" si="1"/>
        <v>33431.07</v>
      </c>
    </row>
    <row r="31" spans="1:13" x14ac:dyDescent="0.25">
      <c r="A31" t="s">
        <v>23</v>
      </c>
      <c r="B31" t="s">
        <v>87</v>
      </c>
      <c r="C31" t="s">
        <v>19</v>
      </c>
      <c r="D31" t="s">
        <v>26</v>
      </c>
      <c r="E31" t="s">
        <v>20</v>
      </c>
      <c r="F31" t="s">
        <v>90</v>
      </c>
      <c r="G31">
        <v>59962.07</v>
      </c>
      <c r="H31">
        <v>0</v>
      </c>
      <c r="I31">
        <v>0</v>
      </c>
      <c r="J31">
        <v>59962.07</v>
      </c>
      <c r="K31">
        <v>37476.300000000003</v>
      </c>
      <c r="L31" s="1">
        <v>40336</v>
      </c>
      <c r="M31" s="6">
        <f t="shared" si="1"/>
        <v>22485.769999999997</v>
      </c>
    </row>
    <row r="32" spans="1:13" x14ac:dyDescent="0.25">
      <c r="A32" t="s">
        <v>23</v>
      </c>
      <c r="B32" t="s">
        <v>87</v>
      </c>
      <c r="C32" t="s">
        <v>19</v>
      </c>
      <c r="D32" t="s">
        <v>26</v>
      </c>
      <c r="E32" t="s">
        <v>91</v>
      </c>
      <c r="F32" t="s">
        <v>92</v>
      </c>
      <c r="G32">
        <v>685</v>
      </c>
      <c r="H32">
        <v>0</v>
      </c>
      <c r="I32">
        <v>0</v>
      </c>
      <c r="J32">
        <v>685</v>
      </c>
      <c r="K32">
        <v>428.13</v>
      </c>
      <c r="L32" s="1">
        <v>40421</v>
      </c>
      <c r="M32" s="6">
        <f t="shared" si="1"/>
        <v>256.87</v>
      </c>
    </row>
    <row r="33" spans="1:13" x14ac:dyDescent="0.25">
      <c r="A33" t="s">
        <v>23</v>
      </c>
      <c r="B33" t="s">
        <v>87</v>
      </c>
      <c r="C33" t="s">
        <v>19</v>
      </c>
      <c r="D33" t="s">
        <v>26</v>
      </c>
      <c r="E33" t="s">
        <v>93</v>
      </c>
      <c r="F33" t="s">
        <v>94</v>
      </c>
      <c r="G33">
        <v>1240.8</v>
      </c>
      <c r="H33">
        <v>0</v>
      </c>
      <c r="I33">
        <v>0</v>
      </c>
      <c r="J33">
        <v>1240.8</v>
      </c>
      <c r="K33">
        <v>775.5</v>
      </c>
      <c r="L33" s="1">
        <v>40436</v>
      </c>
      <c r="M33" s="6">
        <f t="shared" si="1"/>
        <v>465.29999999999995</v>
      </c>
    </row>
    <row r="34" spans="1:13" x14ac:dyDescent="0.25">
      <c r="A34" t="s">
        <v>23</v>
      </c>
      <c r="B34" t="s">
        <v>87</v>
      </c>
      <c r="C34" t="s">
        <v>19</v>
      </c>
      <c r="D34" t="s">
        <v>26</v>
      </c>
      <c r="E34" t="s">
        <v>95</v>
      </c>
      <c r="F34" t="s">
        <v>96</v>
      </c>
      <c r="G34">
        <v>1800</v>
      </c>
      <c r="H34">
        <v>0</v>
      </c>
      <c r="I34">
        <v>0</v>
      </c>
      <c r="J34">
        <v>1800</v>
      </c>
      <c r="K34">
        <v>1125</v>
      </c>
      <c r="L34" s="1">
        <v>40436</v>
      </c>
      <c r="M34" s="6">
        <f t="shared" si="1"/>
        <v>675</v>
      </c>
    </row>
    <row r="35" spans="1:13" x14ac:dyDescent="0.25">
      <c r="A35" t="s">
        <v>23</v>
      </c>
      <c r="B35" t="s">
        <v>87</v>
      </c>
      <c r="C35" t="s">
        <v>19</v>
      </c>
      <c r="D35" t="s">
        <v>26</v>
      </c>
      <c r="E35" t="s">
        <v>97</v>
      </c>
      <c r="F35" t="s">
        <v>98</v>
      </c>
      <c r="G35">
        <v>2054</v>
      </c>
      <c r="H35">
        <v>0</v>
      </c>
      <c r="I35">
        <v>0</v>
      </c>
      <c r="J35">
        <v>2054</v>
      </c>
      <c r="K35">
        <v>1283.75</v>
      </c>
      <c r="L35" s="1">
        <v>40436</v>
      </c>
      <c r="M35" s="6">
        <f t="shared" si="1"/>
        <v>770.25</v>
      </c>
    </row>
    <row r="36" spans="1:13" x14ac:dyDescent="0.25">
      <c r="A36" t="s">
        <v>23</v>
      </c>
      <c r="B36" t="s">
        <v>87</v>
      </c>
      <c r="C36" t="s">
        <v>19</v>
      </c>
      <c r="D36" t="s">
        <v>26</v>
      </c>
      <c r="E36" t="s">
        <v>99</v>
      </c>
      <c r="F36" t="s">
        <v>100</v>
      </c>
      <c r="G36">
        <v>918</v>
      </c>
      <c r="H36">
        <v>0</v>
      </c>
      <c r="I36">
        <v>0</v>
      </c>
      <c r="J36">
        <v>918</v>
      </c>
      <c r="K36">
        <v>573.75</v>
      </c>
      <c r="L36" s="1">
        <v>40436</v>
      </c>
      <c r="M36" s="6">
        <f t="shared" si="1"/>
        <v>344.25</v>
      </c>
    </row>
    <row r="37" spans="1:13" x14ac:dyDescent="0.25">
      <c r="A37" t="s">
        <v>23</v>
      </c>
      <c r="B37" t="s">
        <v>87</v>
      </c>
      <c r="C37" t="s">
        <v>19</v>
      </c>
      <c r="D37" t="s">
        <v>26</v>
      </c>
      <c r="E37" t="s">
        <v>101</v>
      </c>
      <c r="F37" t="s">
        <v>102</v>
      </c>
      <c r="G37">
        <v>1240</v>
      </c>
      <c r="H37">
        <v>0</v>
      </c>
      <c r="I37">
        <v>0</v>
      </c>
      <c r="J37">
        <v>1240</v>
      </c>
      <c r="K37">
        <v>775</v>
      </c>
      <c r="L37" s="1">
        <v>40436</v>
      </c>
      <c r="M37" s="6">
        <f t="shared" si="1"/>
        <v>465</v>
      </c>
    </row>
    <row r="38" spans="1:13" x14ac:dyDescent="0.25">
      <c r="A38" t="s">
        <v>23</v>
      </c>
      <c r="B38" t="s">
        <v>87</v>
      </c>
      <c r="C38" t="s">
        <v>19</v>
      </c>
      <c r="D38" t="s">
        <v>26</v>
      </c>
      <c r="E38" t="s">
        <v>103</v>
      </c>
      <c r="F38" t="s">
        <v>104</v>
      </c>
      <c r="G38">
        <v>318</v>
      </c>
      <c r="H38">
        <v>0</v>
      </c>
      <c r="I38">
        <v>0</v>
      </c>
      <c r="J38">
        <v>318</v>
      </c>
      <c r="K38">
        <v>198.75</v>
      </c>
      <c r="L38" s="1">
        <v>40436</v>
      </c>
      <c r="M38" s="6">
        <f t="shared" si="1"/>
        <v>119.25</v>
      </c>
    </row>
    <row r="39" spans="1:13" x14ac:dyDescent="0.25">
      <c r="A39" t="s">
        <v>23</v>
      </c>
      <c r="B39" t="s">
        <v>87</v>
      </c>
      <c r="C39" t="s">
        <v>19</v>
      </c>
      <c r="D39" t="s">
        <v>26</v>
      </c>
      <c r="E39" t="s">
        <v>105</v>
      </c>
      <c r="F39" t="s">
        <v>106</v>
      </c>
      <c r="G39">
        <v>910</v>
      </c>
      <c r="H39">
        <v>0</v>
      </c>
      <c r="I39">
        <v>0</v>
      </c>
      <c r="J39">
        <v>910</v>
      </c>
      <c r="K39">
        <v>568.75</v>
      </c>
      <c r="L39" s="1">
        <v>40436</v>
      </c>
      <c r="M39" s="6">
        <f t="shared" si="1"/>
        <v>341.25</v>
      </c>
    </row>
    <row r="40" spans="1:13" x14ac:dyDescent="0.25">
      <c r="A40" t="s">
        <v>23</v>
      </c>
      <c r="B40" t="s">
        <v>87</v>
      </c>
      <c r="C40" t="s">
        <v>19</v>
      </c>
      <c r="D40" t="s">
        <v>26</v>
      </c>
      <c r="E40" t="s">
        <v>107</v>
      </c>
      <c r="F40" t="s">
        <v>108</v>
      </c>
      <c r="G40">
        <v>528</v>
      </c>
      <c r="H40">
        <v>0</v>
      </c>
      <c r="I40">
        <v>0</v>
      </c>
      <c r="J40">
        <v>528</v>
      </c>
      <c r="K40">
        <v>330</v>
      </c>
      <c r="L40" s="1">
        <v>40436</v>
      </c>
      <c r="M40" s="6">
        <f t="shared" si="1"/>
        <v>198</v>
      </c>
    </row>
    <row r="41" spans="1:13" x14ac:dyDescent="0.25">
      <c r="A41" t="s">
        <v>23</v>
      </c>
      <c r="B41" t="s">
        <v>87</v>
      </c>
      <c r="C41" t="s">
        <v>19</v>
      </c>
      <c r="D41" t="s">
        <v>26</v>
      </c>
      <c r="E41" t="s">
        <v>109</v>
      </c>
      <c r="F41" t="s">
        <v>110</v>
      </c>
      <c r="G41">
        <v>680</v>
      </c>
      <c r="H41">
        <v>0</v>
      </c>
      <c r="I41">
        <v>0</v>
      </c>
      <c r="J41">
        <v>680</v>
      </c>
      <c r="K41">
        <v>425</v>
      </c>
      <c r="L41" s="1">
        <v>40436</v>
      </c>
      <c r="M41" s="6">
        <f t="shared" si="1"/>
        <v>255</v>
      </c>
    </row>
    <row r="42" spans="1:13" hidden="1" x14ac:dyDescent="0.25">
      <c r="A42" t="s">
        <v>23</v>
      </c>
      <c r="B42" t="s">
        <v>111</v>
      </c>
      <c r="C42" t="s">
        <v>112</v>
      </c>
      <c r="D42" t="s">
        <v>113</v>
      </c>
      <c r="E42" t="s">
        <v>114</v>
      </c>
      <c r="F42" t="s">
        <v>115</v>
      </c>
      <c r="G42">
        <v>2558</v>
      </c>
      <c r="H42">
        <v>0</v>
      </c>
      <c r="I42">
        <v>0</v>
      </c>
      <c r="J42">
        <v>2558</v>
      </c>
      <c r="K42">
        <v>1279</v>
      </c>
      <c r="L42" s="1">
        <v>40359</v>
      </c>
      <c r="M42" t="s">
        <v>17</v>
      </c>
    </row>
    <row r="43" spans="1:13" hidden="1" x14ac:dyDescent="0.25">
      <c r="A43" t="s">
        <v>23</v>
      </c>
      <c r="B43" t="s">
        <v>111</v>
      </c>
      <c r="C43" t="s">
        <v>112</v>
      </c>
      <c r="D43" t="s">
        <v>113</v>
      </c>
      <c r="E43" t="s">
        <v>116</v>
      </c>
      <c r="F43" t="s">
        <v>117</v>
      </c>
      <c r="G43">
        <v>4122</v>
      </c>
      <c r="H43">
        <v>0</v>
      </c>
      <c r="I43">
        <v>0</v>
      </c>
      <c r="J43">
        <v>4122</v>
      </c>
      <c r="K43">
        <v>2061</v>
      </c>
      <c r="L43" s="1">
        <v>40359</v>
      </c>
      <c r="M43" t="s">
        <v>17</v>
      </c>
    </row>
    <row r="44" spans="1:13" hidden="1" x14ac:dyDescent="0.25">
      <c r="A44" t="s">
        <v>23</v>
      </c>
      <c r="B44" t="s">
        <v>111</v>
      </c>
      <c r="C44" t="s">
        <v>112</v>
      </c>
      <c r="D44" t="s">
        <v>113</v>
      </c>
      <c r="E44" t="s">
        <v>118</v>
      </c>
      <c r="F44" t="s">
        <v>119</v>
      </c>
      <c r="G44">
        <v>6320</v>
      </c>
      <c r="H44">
        <v>0</v>
      </c>
      <c r="I44">
        <v>0</v>
      </c>
      <c r="J44">
        <v>6320</v>
      </c>
      <c r="K44">
        <v>3160</v>
      </c>
      <c r="L44" s="1">
        <v>40359</v>
      </c>
      <c r="M44" t="s">
        <v>17</v>
      </c>
    </row>
    <row r="45" spans="1:13" hidden="1" x14ac:dyDescent="0.25">
      <c r="A45" t="s">
        <v>23</v>
      </c>
      <c r="B45" t="s">
        <v>111</v>
      </c>
      <c r="C45" t="s">
        <v>112</v>
      </c>
      <c r="D45" t="s">
        <v>113</v>
      </c>
      <c r="E45" t="s">
        <v>120</v>
      </c>
      <c r="F45" t="s">
        <v>121</v>
      </c>
      <c r="G45">
        <v>2870</v>
      </c>
      <c r="H45">
        <v>0</v>
      </c>
      <c r="I45">
        <v>0</v>
      </c>
      <c r="J45">
        <v>2870</v>
      </c>
      <c r="K45">
        <v>1435</v>
      </c>
      <c r="L45" s="1">
        <v>40359</v>
      </c>
      <c r="M45" t="s">
        <v>17</v>
      </c>
    </row>
    <row r="46" spans="1:13" hidden="1" x14ac:dyDescent="0.25">
      <c r="A46" t="s">
        <v>23</v>
      </c>
      <c r="B46" t="s">
        <v>111</v>
      </c>
      <c r="C46" t="s">
        <v>112</v>
      </c>
      <c r="D46" t="s">
        <v>113</v>
      </c>
      <c r="E46" t="s">
        <v>122</v>
      </c>
      <c r="F46" t="s">
        <v>123</v>
      </c>
      <c r="G46">
        <v>600</v>
      </c>
      <c r="H46">
        <v>0</v>
      </c>
      <c r="I46">
        <v>0</v>
      </c>
      <c r="J46">
        <v>600</v>
      </c>
      <c r="K46">
        <v>300</v>
      </c>
      <c r="L46" s="1">
        <v>40359</v>
      </c>
      <c r="M46" t="s">
        <v>17</v>
      </c>
    </row>
    <row r="47" spans="1:13" hidden="1" x14ac:dyDescent="0.25">
      <c r="A47" t="s">
        <v>23</v>
      </c>
      <c r="B47" t="s">
        <v>111</v>
      </c>
      <c r="C47" t="s">
        <v>112</v>
      </c>
      <c r="D47" t="s">
        <v>113</v>
      </c>
      <c r="E47" t="s">
        <v>124</v>
      </c>
      <c r="F47" t="s">
        <v>125</v>
      </c>
      <c r="G47">
        <v>1725</v>
      </c>
      <c r="H47">
        <v>0</v>
      </c>
      <c r="I47">
        <v>0</v>
      </c>
      <c r="J47">
        <v>1725</v>
      </c>
      <c r="K47">
        <v>862.5</v>
      </c>
      <c r="L47" s="1">
        <v>40359</v>
      </c>
      <c r="M47" t="s">
        <v>17</v>
      </c>
    </row>
    <row r="48" spans="1:13" hidden="1" x14ac:dyDescent="0.25">
      <c r="A48" t="s">
        <v>23</v>
      </c>
      <c r="B48" t="s">
        <v>111</v>
      </c>
      <c r="C48" t="s">
        <v>112</v>
      </c>
      <c r="D48" t="s">
        <v>113</v>
      </c>
      <c r="E48" t="s">
        <v>126</v>
      </c>
      <c r="F48" t="s">
        <v>127</v>
      </c>
      <c r="G48">
        <v>330</v>
      </c>
      <c r="H48">
        <v>0</v>
      </c>
      <c r="I48">
        <v>0</v>
      </c>
      <c r="J48">
        <v>330</v>
      </c>
      <c r="K48">
        <v>165</v>
      </c>
      <c r="L48" s="1">
        <v>40359</v>
      </c>
      <c r="M48" t="s">
        <v>17</v>
      </c>
    </row>
    <row r="49" spans="1:13" hidden="1" x14ac:dyDescent="0.25">
      <c r="A49" t="s">
        <v>23</v>
      </c>
      <c r="B49" t="s">
        <v>111</v>
      </c>
      <c r="C49" t="s">
        <v>112</v>
      </c>
      <c r="D49" t="s">
        <v>113</v>
      </c>
      <c r="E49" t="s">
        <v>128</v>
      </c>
      <c r="F49" t="s">
        <v>129</v>
      </c>
      <c r="G49">
        <v>590</v>
      </c>
      <c r="H49">
        <v>0</v>
      </c>
      <c r="I49">
        <v>0</v>
      </c>
      <c r="J49">
        <v>590</v>
      </c>
      <c r="K49">
        <v>295</v>
      </c>
      <c r="L49" s="1">
        <v>40359</v>
      </c>
      <c r="M49" t="s">
        <v>17</v>
      </c>
    </row>
    <row r="50" spans="1:13" hidden="1" x14ac:dyDescent="0.25">
      <c r="A50" t="s">
        <v>23</v>
      </c>
      <c r="B50" t="s">
        <v>111</v>
      </c>
      <c r="C50" t="s">
        <v>112</v>
      </c>
      <c r="D50" t="s">
        <v>113</v>
      </c>
      <c r="E50" t="s">
        <v>130</v>
      </c>
      <c r="F50" t="s">
        <v>131</v>
      </c>
      <c r="G50">
        <v>475</v>
      </c>
      <c r="H50">
        <v>0</v>
      </c>
      <c r="I50">
        <v>0</v>
      </c>
      <c r="J50">
        <v>475</v>
      </c>
      <c r="K50">
        <v>237.5</v>
      </c>
      <c r="L50" s="1">
        <v>40359</v>
      </c>
      <c r="M50" t="s">
        <v>17</v>
      </c>
    </row>
    <row r="51" spans="1:13" hidden="1" x14ac:dyDescent="0.25">
      <c r="A51" t="s">
        <v>23</v>
      </c>
      <c r="B51" t="s">
        <v>111</v>
      </c>
      <c r="C51" t="s">
        <v>112</v>
      </c>
      <c r="D51" t="s">
        <v>113</v>
      </c>
      <c r="E51" t="s">
        <v>132</v>
      </c>
      <c r="F51" t="s">
        <v>133</v>
      </c>
      <c r="G51">
        <v>4710</v>
      </c>
      <c r="H51">
        <v>0</v>
      </c>
      <c r="I51">
        <v>4710</v>
      </c>
      <c r="J51">
        <v>0</v>
      </c>
      <c r="K51">
        <v>0</v>
      </c>
      <c r="L51" s="1">
        <v>40359</v>
      </c>
      <c r="M51" t="s">
        <v>134</v>
      </c>
    </row>
    <row r="52" spans="1:13" hidden="1" x14ac:dyDescent="0.25">
      <c r="A52" t="s">
        <v>23</v>
      </c>
      <c r="B52" t="s">
        <v>111</v>
      </c>
      <c r="C52" t="s">
        <v>112</v>
      </c>
      <c r="D52" t="s">
        <v>113</v>
      </c>
      <c r="E52" t="s">
        <v>135</v>
      </c>
      <c r="F52" t="s">
        <v>125</v>
      </c>
      <c r="G52">
        <v>575</v>
      </c>
      <c r="H52">
        <v>0</v>
      </c>
      <c r="I52">
        <v>0</v>
      </c>
      <c r="J52">
        <v>575</v>
      </c>
      <c r="K52">
        <v>287.5</v>
      </c>
      <c r="L52" s="1">
        <v>40382</v>
      </c>
      <c r="M52" t="s">
        <v>17</v>
      </c>
    </row>
    <row r="53" spans="1:13" hidden="1" x14ac:dyDescent="0.25">
      <c r="A53" t="s">
        <v>23</v>
      </c>
      <c r="B53" t="s">
        <v>111</v>
      </c>
      <c r="C53" t="s">
        <v>112</v>
      </c>
      <c r="D53" t="s">
        <v>113</v>
      </c>
      <c r="E53" t="s">
        <v>136</v>
      </c>
      <c r="F53" t="s">
        <v>137</v>
      </c>
      <c r="G53">
        <v>490</v>
      </c>
      <c r="H53">
        <v>0</v>
      </c>
      <c r="I53">
        <v>0</v>
      </c>
      <c r="J53">
        <v>490</v>
      </c>
      <c r="K53">
        <v>245</v>
      </c>
      <c r="L53" s="1">
        <v>40382</v>
      </c>
      <c r="M53" t="s">
        <v>17</v>
      </c>
    </row>
    <row r="54" spans="1:13" hidden="1" x14ac:dyDescent="0.25">
      <c r="A54" t="s">
        <v>23</v>
      </c>
      <c r="B54" t="s">
        <v>111</v>
      </c>
      <c r="C54" t="s">
        <v>112</v>
      </c>
      <c r="D54" t="s">
        <v>113</v>
      </c>
      <c r="E54" t="s">
        <v>138</v>
      </c>
      <c r="F54" t="s">
        <v>139</v>
      </c>
      <c r="G54">
        <v>600</v>
      </c>
      <c r="H54">
        <v>0</v>
      </c>
      <c r="I54">
        <v>0</v>
      </c>
      <c r="J54">
        <v>600</v>
      </c>
      <c r="K54">
        <v>300</v>
      </c>
      <c r="L54" s="1">
        <v>40399</v>
      </c>
      <c r="M54" t="s">
        <v>17</v>
      </c>
    </row>
    <row r="55" spans="1:13" hidden="1" x14ac:dyDescent="0.25">
      <c r="A55" t="s">
        <v>23</v>
      </c>
      <c r="B55" t="s">
        <v>111</v>
      </c>
      <c r="C55" t="s">
        <v>112</v>
      </c>
      <c r="D55" t="s">
        <v>113</v>
      </c>
      <c r="E55" t="s">
        <v>140</v>
      </c>
      <c r="F55" t="s">
        <v>141</v>
      </c>
      <c r="G55">
        <v>253</v>
      </c>
      <c r="H55">
        <v>0</v>
      </c>
      <c r="I55">
        <v>0</v>
      </c>
      <c r="J55">
        <v>253</v>
      </c>
      <c r="K55">
        <v>126.5</v>
      </c>
      <c r="L55" s="1">
        <v>40424</v>
      </c>
      <c r="M55" t="s">
        <v>17</v>
      </c>
    </row>
    <row r="56" spans="1:13" hidden="1" x14ac:dyDescent="0.25">
      <c r="A56" t="s">
        <v>23</v>
      </c>
      <c r="B56" t="s">
        <v>142</v>
      </c>
      <c r="C56" t="s">
        <v>112</v>
      </c>
      <c r="D56" t="s">
        <v>38</v>
      </c>
      <c r="E56" t="s">
        <v>143</v>
      </c>
      <c r="F56" t="s">
        <v>144</v>
      </c>
      <c r="G56">
        <v>0</v>
      </c>
      <c r="H56">
        <v>1818.18</v>
      </c>
      <c r="I56">
        <v>0</v>
      </c>
      <c r="J56">
        <v>1818.18</v>
      </c>
      <c r="K56">
        <v>109.1</v>
      </c>
      <c r="L56" s="1">
        <v>41274</v>
      </c>
      <c r="M56" t="s">
        <v>17</v>
      </c>
    </row>
    <row r="57" spans="1:13" hidden="1" x14ac:dyDescent="0.25">
      <c r="A57" t="s">
        <v>23</v>
      </c>
      <c r="B57" t="s">
        <v>145</v>
      </c>
      <c r="C57" t="s">
        <v>25</v>
      </c>
      <c r="D57" t="s">
        <v>146</v>
      </c>
      <c r="E57" t="s">
        <v>147</v>
      </c>
      <c r="F57" t="s">
        <v>148</v>
      </c>
      <c r="G57">
        <v>450</v>
      </c>
      <c r="H57">
        <v>0</v>
      </c>
      <c r="I57">
        <v>0</v>
      </c>
      <c r="J57">
        <v>450</v>
      </c>
      <c r="K57">
        <v>135</v>
      </c>
      <c r="L57" s="1">
        <v>40665</v>
      </c>
      <c r="M57" t="s">
        <v>17</v>
      </c>
    </row>
    <row r="58" spans="1:13" hidden="1" x14ac:dyDescent="0.25">
      <c r="A58" t="s">
        <v>23</v>
      </c>
      <c r="B58" t="s">
        <v>149</v>
      </c>
      <c r="C58" t="s">
        <v>150</v>
      </c>
      <c r="D58" t="s">
        <v>113</v>
      </c>
      <c r="E58" t="s">
        <v>151</v>
      </c>
      <c r="F58" t="s">
        <v>152</v>
      </c>
      <c r="G58">
        <v>27084.02</v>
      </c>
      <c r="H58">
        <v>0</v>
      </c>
      <c r="I58">
        <v>0</v>
      </c>
      <c r="J58">
        <v>27084.02</v>
      </c>
      <c r="K58">
        <v>16250.43</v>
      </c>
      <c r="L58" s="1">
        <v>40543</v>
      </c>
      <c r="M58" t="s">
        <v>17</v>
      </c>
    </row>
    <row r="59" spans="1:13" hidden="1" x14ac:dyDescent="0.25">
      <c r="A59" t="s">
        <v>23</v>
      </c>
      <c r="B59" t="s">
        <v>153</v>
      </c>
      <c r="C59" t="s">
        <v>154</v>
      </c>
      <c r="D59" t="s">
        <v>38</v>
      </c>
      <c r="E59" t="s">
        <v>155</v>
      </c>
      <c r="F59" t="s">
        <v>156</v>
      </c>
      <c r="G59">
        <v>600</v>
      </c>
      <c r="H59">
        <v>0</v>
      </c>
      <c r="I59">
        <v>0</v>
      </c>
      <c r="J59">
        <v>600</v>
      </c>
      <c r="K59">
        <v>360</v>
      </c>
      <c r="L59" s="1">
        <v>40359</v>
      </c>
      <c r="M59" t="s">
        <v>17</v>
      </c>
    </row>
    <row r="60" spans="1:13" hidden="1" x14ac:dyDescent="0.25">
      <c r="A60" t="s">
        <v>23</v>
      </c>
      <c r="B60" t="s">
        <v>153</v>
      </c>
      <c r="C60" t="s">
        <v>154</v>
      </c>
      <c r="D60" t="s">
        <v>38</v>
      </c>
      <c r="E60" t="s">
        <v>157</v>
      </c>
      <c r="F60" t="s">
        <v>158</v>
      </c>
      <c r="G60">
        <v>600</v>
      </c>
      <c r="H60">
        <v>0</v>
      </c>
      <c r="I60">
        <v>0</v>
      </c>
      <c r="J60">
        <v>600</v>
      </c>
      <c r="K60">
        <v>360</v>
      </c>
      <c r="L60" s="1">
        <v>40359</v>
      </c>
      <c r="M60" t="s">
        <v>17</v>
      </c>
    </row>
    <row r="61" spans="1:13" hidden="1" x14ac:dyDescent="0.25">
      <c r="A61" t="s">
        <v>23</v>
      </c>
      <c r="B61" t="s">
        <v>153</v>
      </c>
      <c r="C61" t="s">
        <v>154</v>
      </c>
      <c r="D61" t="s">
        <v>38</v>
      </c>
      <c r="E61" t="s">
        <v>159</v>
      </c>
      <c r="F61" t="s">
        <v>160</v>
      </c>
      <c r="G61">
        <v>9285.11</v>
      </c>
      <c r="H61">
        <v>0</v>
      </c>
      <c r="I61">
        <v>0</v>
      </c>
      <c r="J61">
        <v>9285.11</v>
      </c>
      <c r="K61">
        <v>5187.33</v>
      </c>
      <c r="L61" s="1">
        <v>40359</v>
      </c>
      <c r="M61" t="s">
        <v>17</v>
      </c>
    </row>
    <row r="62" spans="1:13" hidden="1" x14ac:dyDescent="0.25">
      <c r="A62" t="s">
        <v>23</v>
      </c>
      <c r="B62" t="s">
        <v>153</v>
      </c>
      <c r="C62" t="s">
        <v>154</v>
      </c>
      <c r="D62" t="s">
        <v>38</v>
      </c>
      <c r="E62" t="s">
        <v>161</v>
      </c>
      <c r="F62" t="s">
        <v>162</v>
      </c>
      <c r="G62">
        <v>8300</v>
      </c>
      <c r="H62">
        <v>0</v>
      </c>
      <c r="I62">
        <v>0</v>
      </c>
      <c r="J62">
        <v>8300</v>
      </c>
      <c r="K62">
        <v>4980</v>
      </c>
      <c r="L62" s="1">
        <v>40421</v>
      </c>
      <c r="M62" t="s">
        <v>17</v>
      </c>
    </row>
    <row r="63" spans="1:13" hidden="1" x14ac:dyDescent="0.25">
      <c r="A63" t="s">
        <v>23</v>
      </c>
      <c r="B63" t="s">
        <v>153</v>
      </c>
      <c r="C63" t="s">
        <v>154</v>
      </c>
      <c r="D63" t="s">
        <v>38</v>
      </c>
      <c r="E63" t="s">
        <v>163</v>
      </c>
      <c r="F63" t="s">
        <v>164</v>
      </c>
      <c r="G63">
        <v>2698.57</v>
      </c>
      <c r="H63">
        <v>0</v>
      </c>
      <c r="I63">
        <v>0</v>
      </c>
      <c r="J63">
        <v>2698.57</v>
      </c>
      <c r="K63">
        <v>1619.16</v>
      </c>
      <c r="L63" s="1">
        <v>40543</v>
      </c>
      <c r="M63" t="s">
        <v>17</v>
      </c>
    </row>
    <row r="64" spans="1:13" hidden="1" x14ac:dyDescent="0.25">
      <c r="A64" t="s">
        <v>23</v>
      </c>
      <c r="B64" t="s">
        <v>165</v>
      </c>
      <c r="C64" t="s">
        <v>166</v>
      </c>
      <c r="D64" t="s">
        <v>38</v>
      </c>
      <c r="E64" t="s">
        <v>113</v>
      </c>
      <c r="F64" t="s">
        <v>167</v>
      </c>
      <c r="G64">
        <v>10362</v>
      </c>
      <c r="H64">
        <v>0</v>
      </c>
      <c r="I64">
        <v>0</v>
      </c>
      <c r="J64">
        <v>10362</v>
      </c>
      <c r="K64">
        <v>6217.2</v>
      </c>
      <c r="L64" s="1">
        <v>40329</v>
      </c>
      <c r="M64" t="s">
        <v>17</v>
      </c>
    </row>
    <row r="65" spans="1:13" hidden="1" x14ac:dyDescent="0.25">
      <c r="A65" t="s">
        <v>23</v>
      </c>
      <c r="B65" t="s">
        <v>168</v>
      </c>
      <c r="C65" t="s">
        <v>169</v>
      </c>
      <c r="D65" t="s">
        <v>38</v>
      </c>
      <c r="E65" t="s">
        <v>38</v>
      </c>
      <c r="F65" t="s">
        <v>170</v>
      </c>
      <c r="G65">
        <v>129775</v>
      </c>
      <c r="H65">
        <v>0</v>
      </c>
      <c r="I65">
        <v>0</v>
      </c>
      <c r="J65">
        <v>129775</v>
      </c>
      <c r="K65">
        <v>12977.5</v>
      </c>
      <c r="L65" s="1">
        <v>40299</v>
      </c>
      <c r="M65" t="s">
        <v>17</v>
      </c>
    </row>
    <row r="66" spans="1:13" hidden="1" x14ac:dyDescent="0.25">
      <c r="A66" t="s">
        <v>23</v>
      </c>
      <c r="B66" t="s">
        <v>168</v>
      </c>
      <c r="C66" t="s">
        <v>169</v>
      </c>
      <c r="D66" t="s">
        <v>38</v>
      </c>
      <c r="E66" t="s">
        <v>113</v>
      </c>
      <c r="F66" t="s">
        <v>171</v>
      </c>
      <c r="G66">
        <v>282182.11</v>
      </c>
      <c r="H66">
        <v>0</v>
      </c>
      <c r="I66">
        <v>0</v>
      </c>
      <c r="J66">
        <v>282182.11</v>
      </c>
      <c r="K66">
        <v>28218.23</v>
      </c>
      <c r="L66" s="1">
        <v>40299</v>
      </c>
      <c r="M66" t="s">
        <v>17</v>
      </c>
    </row>
    <row r="67" spans="1:13" hidden="1" x14ac:dyDescent="0.25">
      <c r="A67" t="s">
        <v>23</v>
      </c>
      <c r="B67" t="s">
        <v>168</v>
      </c>
      <c r="C67" t="s">
        <v>169</v>
      </c>
      <c r="D67" t="s">
        <v>38</v>
      </c>
      <c r="E67" t="s">
        <v>20</v>
      </c>
      <c r="F67" t="s">
        <v>172</v>
      </c>
      <c r="G67">
        <v>1802647.7</v>
      </c>
      <c r="H67">
        <v>0</v>
      </c>
      <c r="I67">
        <v>0</v>
      </c>
      <c r="J67">
        <v>1802647.7</v>
      </c>
      <c r="K67">
        <v>180264.78</v>
      </c>
      <c r="L67" s="1">
        <v>40299</v>
      </c>
      <c r="M67" t="s">
        <v>17</v>
      </c>
    </row>
    <row r="68" spans="1:13" hidden="1" x14ac:dyDescent="0.25">
      <c r="A68" t="s">
        <v>23</v>
      </c>
      <c r="B68" t="s">
        <v>168</v>
      </c>
      <c r="C68" t="s">
        <v>169</v>
      </c>
      <c r="D68" t="s">
        <v>38</v>
      </c>
      <c r="E68" t="s">
        <v>41</v>
      </c>
      <c r="F68" t="s">
        <v>173</v>
      </c>
      <c r="G68">
        <v>499577.38</v>
      </c>
      <c r="H68">
        <v>0</v>
      </c>
      <c r="I68">
        <v>0</v>
      </c>
      <c r="J68">
        <v>499577.38</v>
      </c>
      <c r="K68">
        <v>49957.75</v>
      </c>
      <c r="L68" s="1">
        <v>40299</v>
      </c>
      <c r="M68" t="s">
        <v>17</v>
      </c>
    </row>
    <row r="69" spans="1:13" hidden="1" x14ac:dyDescent="0.25">
      <c r="A69" t="s">
        <v>23</v>
      </c>
      <c r="B69" t="s">
        <v>168</v>
      </c>
      <c r="C69" t="s">
        <v>169</v>
      </c>
      <c r="D69" t="s">
        <v>38</v>
      </c>
      <c r="E69" t="s">
        <v>114</v>
      </c>
      <c r="F69" t="s">
        <v>174</v>
      </c>
      <c r="G69">
        <v>86904.4</v>
      </c>
      <c r="H69">
        <v>0</v>
      </c>
      <c r="I69">
        <v>0</v>
      </c>
      <c r="J69">
        <v>86904.4</v>
      </c>
      <c r="K69">
        <v>8690.4500000000007</v>
      </c>
      <c r="L69" s="1">
        <v>40299</v>
      </c>
      <c r="M69" t="s">
        <v>17</v>
      </c>
    </row>
    <row r="70" spans="1:13" hidden="1" x14ac:dyDescent="0.25">
      <c r="A70" t="s">
        <v>23</v>
      </c>
      <c r="B70" t="s">
        <v>168</v>
      </c>
      <c r="C70" t="s">
        <v>169</v>
      </c>
      <c r="D70" t="s">
        <v>38</v>
      </c>
      <c r="E70" t="s">
        <v>116</v>
      </c>
      <c r="F70" t="s">
        <v>175</v>
      </c>
      <c r="G70">
        <v>2979440.12</v>
      </c>
      <c r="H70">
        <v>0</v>
      </c>
      <c r="I70">
        <v>0</v>
      </c>
      <c r="J70">
        <v>2979440.12</v>
      </c>
      <c r="K70">
        <v>297944.03000000003</v>
      </c>
      <c r="L70" s="1">
        <v>40299</v>
      </c>
      <c r="M70" t="s">
        <v>17</v>
      </c>
    </row>
    <row r="71" spans="1:13" hidden="1" x14ac:dyDescent="0.25">
      <c r="A71" t="s">
        <v>23</v>
      </c>
      <c r="B71" t="s">
        <v>168</v>
      </c>
      <c r="C71" t="s">
        <v>169</v>
      </c>
      <c r="D71" t="s">
        <v>38</v>
      </c>
      <c r="E71" t="s">
        <v>118</v>
      </c>
      <c r="F71" t="s">
        <v>176</v>
      </c>
      <c r="G71">
        <v>3111473.29</v>
      </c>
      <c r="H71">
        <v>0</v>
      </c>
      <c r="I71">
        <v>0</v>
      </c>
      <c r="J71">
        <v>3111473.29</v>
      </c>
      <c r="K71">
        <v>311147.34999999998</v>
      </c>
      <c r="L71" s="1">
        <v>40299</v>
      </c>
      <c r="M71" t="s">
        <v>17</v>
      </c>
    </row>
    <row r="72" spans="1:13" hidden="1" x14ac:dyDescent="0.25">
      <c r="A72" t="s">
        <v>23</v>
      </c>
      <c r="B72" t="s">
        <v>168</v>
      </c>
      <c r="C72" t="s">
        <v>169</v>
      </c>
      <c r="D72" t="s">
        <v>38</v>
      </c>
      <c r="E72" t="s">
        <v>120</v>
      </c>
      <c r="F72" t="s">
        <v>75</v>
      </c>
      <c r="G72">
        <v>118000</v>
      </c>
      <c r="H72">
        <v>0</v>
      </c>
      <c r="I72">
        <v>0</v>
      </c>
      <c r="J72">
        <v>118000</v>
      </c>
      <c r="K72">
        <v>11800</v>
      </c>
      <c r="L72" s="1">
        <v>40299</v>
      </c>
      <c r="M72" t="s">
        <v>17</v>
      </c>
    </row>
    <row r="73" spans="1:13" hidden="1" x14ac:dyDescent="0.25">
      <c r="A73" t="s">
        <v>23</v>
      </c>
      <c r="B73" t="s">
        <v>168</v>
      </c>
      <c r="C73" t="s">
        <v>169</v>
      </c>
      <c r="D73" t="s">
        <v>38</v>
      </c>
      <c r="E73" t="s">
        <v>177</v>
      </c>
      <c r="F73" t="s">
        <v>178</v>
      </c>
      <c r="G73">
        <v>4695</v>
      </c>
      <c r="H73">
        <v>0</v>
      </c>
      <c r="I73">
        <v>0</v>
      </c>
      <c r="J73">
        <v>4695</v>
      </c>
      <c r="K73">
        <v>469.5</v>
      </c>
      <c r="L73" s="1">
        <v>40543</v>
      </c>
      <c r="M73" t="s">
        <v>17</v>
      </c>
    </row>
    <row r="74" spans="1:13" hidden="1" x14ac:dyDescent="0.25">
      <c r="A74" t="s">
        <v>23</v>
      </c>
      <c r="B74" t="s">
        <v>168</v>
      </c>
      <c r="C74" t="s">
        <v>150</v>
      </c>
      <c r="D74" t="s">
        <v>113</v>
      </c>
      <c r="E74" t="s">
        <v>179</v>
      </c>
      <c r="F74" t="s">
        <v>180</v>
      </c>
      <c r="G74">
        <v>14500</v>
      </c>
      <c r="H74">
        <v>0</v>
      </c>
      <c r="I74">
        <v>0</v>
      </c>
      <c r="J74">
        <v>14500</v>
      </c>
      <c r="K74">
        <v>8700</v>
      </c>
      <c r="L74" s="1">
        <v>40543</v>
      </c>
      <c r="M74" t="s">
        <v>17</v>
      </c>
    </row>
    <row r="75" spans="1:13" hidden="1" x14ac:dyDescent="0.25">
      <c r="A75" t="s">
        <v>23</v>
      </c>
      <c r="B75" t="s">
        <v>168</v>
      </c>
      <c r="C75" t="s">
        <v>169</v>
      </c>
      <c r="D75" t="s">
        <v>38</v>
      </c>
      <c r="E75" t="s">
        <v>181</v>
      </c>
      <c r="F75" t="s">
        <v>182</v>
      </c>
      <c r="G75">
        <v>44297</v>
      </c>
      <c r="H75">
        <v>0</v>
      </c>
      <c r="I75">
        <v>0</v>
      </c>
      <c r="J75">
        <v>44297</v>
      </c>
      <c r="K75">
        <v>3694.38</v>
      </c>
      <c r="L75" s="1">
        <v>40544</v>
      </c>
      <c r="M75" t="s">
        <v>17</v>
      </c>
    </row>
    <row r="76" spans="1:13" hidden="1" x14ac:dyDescent="0.25">
      <c r="A76" t="s">
        <v>23</v>
      </c>
      <c r="B76" t="s">
        <v>168</v>
      </c>
      <c r="C76" t="s">
        <v>169</v>
      </c>
      <c r="D76" t="s">
        <v>38</v>
      </c>
      <c r="E76" t="s">
        <v>183</v>
      </c>
      <c r="F76" t="s">
        <v>184</v>
      </c>
      <c r="G76">
        <v>24500</v>
      </c>
      <c r="H76">
        <v>0</v>
      </c>
      <c r="I76">
        <v>0</v>
      </c>
      <c r="J76">
        <v>24500</v>
      </c>
      <c r="K76">
        <v>2043.3</v>
      </c>
      <c r="L76" s="1">
        <v>40564</v>
      </c>
      <c r="M76" t="s">
        <v>17</v>
      </c>
    </row>
    <row r="77" spans="1:13" hidden="1" x14ac:dyDescent="0.25">
      <c r="A77" t="s">
        <v>23</v>
      </c>
      <c r="B77" t="s">
        <v>168</v>
      </c>
      <c r="C77" t="s">
        <v>169</v>
      </c>
      <c r="D77" t="s">
        <v>38</v>
      </c>
      <c r="E77" t="s">
        <v>185</v>
      </c>
      <c r="F77" t="s">
        <v>186</v>
      </c>
      <c r="G77">
        <v>2288</v>
      </c>
      <c r="H77">
        <v>0</v>
      </c>
      <c r="I77">
        <v>0</v>
      </c>
      <c r="J77">
        <v>2288</v>
      </c>
      <c r="K77">
        <v>190.82</v>
      </c>
      <c r="L77" s="1">
        <v>40681</v>
      </c>
      <c r="M77" t="s">
        <v>17</v>
      </c>
    </row>
    <row r="78" spans="1:13" hidden="1" x14ac:dyDescent="0.25">
      <c r="A78" t="s">
        <v>23</v>
      </c>
      <c r="B78" t="s">
        <v>168</v>
      </c>
      <c r="C78" t="s">
        <v>169</v>
      </c>
      <c r="D78" t="s">
        <v>38</v>
      </c>
      <c r="E78" t="s">
        <v>187</v>
      </c>
      <c r="F78" t="s">
        <v>188</v>
      </c>
      <c r="G78">
        <v>0</v>
      </c>
      <c r="H78">
        <v>1300</v>
      </c>
      <c r="I78">
        <v>0</v>
      </c>
      <c r="J78">
        <v>1300</v>
      </c>
      <c r="K78">
        <v>56.55</v>
      </c>
      <c r="L78" s="1">
        <v>41031</v>
      </c>
      <c r="M78" t="s">
        <v>17</v>
      </c>
    </row>
    <row r="79" spans="1:13" hidden="1" x14ac:dyDescent="0.25">
      <c r="A79" t="s">
        <v>23</v>
      </c>
      <c r="B79" t="s">
        <v>189</v>
      </c>
      <c r="C79" t="s">
        <v>150</v>
      </c>
      <c r="D79" t="s">
        <v>113</v>
      </c>
      <c r="E79" t="s">
        <v>190</v>
      </c>
      <c r="F79" t="s">
        <v>191</v>
      </c>
      <c r="G79">
        <v>54622.93</v>
      </c>
      <c r="H79">
        <v>0</v>
      </c>
      <c r="I79">
        <v>0</v>
      </c>
      <c r="J79">
        <v>54622.93</v>
      </c>
      <c r="K79">
        <v>32773.769999999997</v>
      </c>
      <c r="L79" s="1">
        <v>40543</v>
      </c>
      <c r="M79" t="s">
        <v>17</v>
      </c>
    </row>
    <row r="80" spans="1:13" hidden="1" x14ac:dyDescent="0.25">
      <c r="A80" t="s">
        <v>23</v>
      </c>
      <c r="B80" t="s">
        <v>192</v>
      </c>
      <c r="C80" t="s">
        <v>166</v>
      </c>
      <c r="D80" t="s">
        <v>113</v>
      </c>
      <c r="E80" t="s">
        <v>193</v>
      </c>
      <c r="F80" t="s">
        <v>194</v>
      </c>
      <c r="G80">
        <v>64205</v>
      </c>
      <c r="H80">
        <v>0</v>
      </c>
      <c r="I80">
        <v>0</v>
      </c>
      <c r="J80">
        <v>64205</v>
      </c>
      <c r="K80">
        <v>38523</v>
      </c>
      <c r="L80" s="1">
        <v>40543</v>
      </c>
      <c r="M80" t="s">
        <v>17</v>
      </c>
    </row>
    <row r="81" spans="1:13" hidden="1" x14ac:dyDescent="0.25">
      <c r="A81" t="s">
        <v>23</v>
      </c>
      <c r="B81" t="s">
        <v>195</v>
      </c>
      <c r="C81" t="s">
        <v>169</v>
      </c>
      <c r="D81" t="s">
        <v>38</v>
      </c>
      <c r="E81" t="s">
        <v>196</v>
      </c>
      <c r="F81" t="s">
        <v>197</v>
      </c>
      <c r="G81">
        <v>61305.440000000002</v>
      </c>
      <c r="H81">
        <v>0</v>
      </c>
      <c r="I81">
        <v>0</v>
      </c>
      <c r="J81">
        <v>61305.440000000002</v>
      </c>
      <c r="K81">
        <v>5818.55</v>
      </c>
      <c r="L81" s="1">
        <v>40179</v>
      </c>
      <c r="M81" t="s">
        <v>17</v>
      </c>
    </row>
    <row r="82" spans="1:13" hidden="1" x14ac:dyDescent="0.25">
      <c r="A82" t="s">
        <v>23</v>
      </c>
      <c r="B82" t="s">
        <v>195</v>
      </c>
      <c r="C82" t="s">
        <v>169</v>
      </c>
      <c r="D82" t="s">
        <v>38</v>
      </c>
      <c r="E82" t="s">
        <v>198</v>
      </c>
      <c r="F82" t="s">
        <v>199</v>
      </c>
      <c r="G82">
        <v>14350</v>
      </c>
      <c r="H82">
        <v>0</v>
      </c>
      <c r="I82">
        <v>0</v>
      </c>
      <c r="J82">
        <v>14350</v>
      </c>
      <c r="K82">
        <v>1196.8</v>
      </c>
      <c r="L82" s="1">
        <v>40574</v>
      </c>
      <c r="M82" t="s">
        <v>17</v>
      </c>
    </row>
    <row r="83" spans="1:13" hidden="1" x14ac:dyDescent="0.25">
      <c r="A83" t="s">
        <v>23</v>
      </c>
      <c r="B83" t="s">
        <v>195</v>
      </c>
      <c r="C83" t="s">
        <v>169</v>
      </c>
      <c r="D83" t="s">
        <v>38</v>
      </c>
      <c r="E83" t="s">
        <v>200</v>
      </c>
      <c r="F83" t="s">
        <v>199</v>
      </c>
      <c r="G83">
        <v>0</v>
      </c>
      <c r="H83">
        <v>1570</v>
      </c>
      <c r="I83">
        <v>0</v>
      </c>
      <c r="J83">
        <v>1570</v>
      </c>
      <c r="K83">
        <v>68.3</v>
      </c>
      <c r="L83" s="1">
        <v>41129</v>
      </c>
      <c r="M83" t="s">
        <v>17</v>
      </c>
    </row>
    <row r="84" spans="1:13" hidden="1" x14ac:dyDescent="0.25">
      <c r="A84" t="s">
        <v>23</v>
      </c>
      <c r="B84" t="s">
        <v>201</v>
      </c>
      <c r="C84" t="s">
        <v>112</v>
      </c>
      <c r="D84" t="s">
        <v>113</v>
      </c>
      <c r="E84" t="s">
        <v>202</v>
      </c>
      <c r="F84" t="s">
        <v>203</v>
      </c>
      <c r="G84">
        <v>973</v>
      </c>
      <c r="H84">
        <v>0</v>
      </c>
      <c r="I84">
        <v>0</v>
      </c>
      <c r="J84">
        <v>973</v>
      </c>
      <c r="K84">
        <v>486.5</v>
      </c>
      <c r="L84" s="1">
        <v>40374</v>
      </c>
      <c r="M84" t="s">
        <v>17</v>
      </c>
    </row>
    <row r="85" spans="1:13" hidden="1" x14ac:dyDescent="0.25">
      <c r="A85" t="s">
        <v>23</v>
      </c>
      <c r="B85" t="s">
        <v>201</v>
      </c>
      <c r="C85" t="s">
        <v>112</v>
      </c>
      <c r="D85" t="s">
        <v>113</v>
      </c>
      <c r="E85" t="s">
        <v>204</v>
      </c>
      <c r="F85" t="s">
        <v>205</v>
      </c>
      <c r="G85">
        <v>15420</v>
      </c>
      <c r="H85">
        <v>0</v>
      </c>
      <c r="I85">
        <v>0</v>
      </c>
      <c r="J85">
        <v>15420</v>
      </c>
      <c r="K85">
        <v>7710</v>
      </c>
      <c r="L85" s="1">
        <v>40374</v>
      </c>
      <c r="M85" t="s">
        <v>17</v>
      </c>
    </row>
    <row r="86" spans="1:13" hidden="1" x14ac:dyDescent="0.25">
      <c r="A86" t="s">
        <v>23</v>
      </c>
      <c r="B86" t="s">
        <v>201</v>
      </c>
      <c r="C86" t="s">
        <v>112</v>
      </c>
      <c r="D86" t="s">
        <v>113</v>
      </c>
      <c r="E86" t="s">
        <v>206</v>
      </c>
      <c r="F86" t="s">
        <v>205</v>
      </c>
      <c r="G86">
        <v>1576</v>
      </c>
      <c r="H86">
        <v>0</v>
      </c>
      <c r="I86">
        <v>0</v>
      </c>
      <c r="J86">
        <v>1576</v>
      </c>
      <c r="K86">
        <v>788</v>
      </c>
      <c r="L86" s="1">
        <v>40385</v>
      </c>
      <c r="M86" t="s">
        <v>17</v>
      </c>
    </row>
    <row r="87" spans="1:13" hidden="1" x14ac:dyDescent="0.25">
      <c r="A87" t="s">
        <v>23</v>
      </c>
      <c r="B87" t="s">
        <v>201</v>
      </c>
      <c r="C87" t="s">
        <v>112</v>
      </c>
      <c r="D87" t="s">
        <v>113</v>
      </c>
      <c r="E87" t="s">
        <v>207</v>
      </c>
      <c r="F87" t="s">
        <v>208</v>
      </c>
      <c r="G87">
        <v>307.83</v>
      </c>
      <c r="H87">
        <v>0</v>
      </c>
      <c r="I87">
        <v>0</v>
      </c>
      <c r="J87">
        <v>307.83</v>
      </c>
      <c r="K87">
        <v>153.93</v>
      </c>
      <c r="L87" s="1">
        <v>40400</v>
      </c>
      <c r="M87" t="s">
        <v>17</v>
      </c>
    </row>
    <row r="88" spans="1:13" hidden="1" x14ac:dyDescent="0.25">
      <c r="A88" t="s">
        <v>23</v>
      </c>
      <c r="B88" t="s">
        <v>201</v>
      </c>
      <c r="C88" t="s">
        <v>112</v>
      </c>
      <c r="D88" t="s">
        <v>113</v>
      </c>
      <c r="E88" t="s">
        <v>209</v>
      </c>
      <c r="F88" t="s">
        <v>210</v>
      </c>
      <c r="G88">
        <v>1450</v>
      </c>
      <c r="H88">
        <v>0</v>
      </c>
      <c r="I88">
        <v>0</v>
      </c>
      <c r="J88">
        <v>1450</v>
      </c>
      <c r="K88">
        <v>725</v>
      </c>
      <c r="L88" s="1">
        <v>40448</v>
      </c>
      <c r="M88" t="s">
        <v>17</v>
      </c>
    </row>
    <row r="89" spans="1:13" hidden="1" x14ac:dyDescent="0.25">
      <c r="A89" t="s">
        <v>23</v>
      </c>
      <c r="B89" t="s">
        <v>201</v>
      </c>
      <c r="C89" t="s">
        <v>112</v>
      </c>
      <c r="D89" t="s">
        <v>113</v>
      </c>
      <c r="E89" t="s">
        <v>211</v>
      </c>
      <c r="F89" t="s">
        <v>212</v>
      </c>
      <c r="G89">
        <v>2193</v>
      </c>
      <c r="H89">
        <v>0</v>
      </c>
      <c r="I89">
        <v>0</v>
      </c>
      <c r="J89">
        <v>2193</v>
      </c>
      <c r="K89">
        <v>1096.5</v>
      </c>
      <c r="L89" s="1">
        <v>40448</v>
      </c>
      <c r="M89" t="s">
        <v>17</v>
      </c>
    </row>
    <row r="90" spans="1:13" hidden="1" x14ac:dyDescent="0.25">
      <c r="A90" t="s">
        <v>213</v>
      </c>
      <c r="B90" t="s">
        <v>189</v>
      </c>
      <c r="C90" t="s">
        <v>150</v>
      </c>
      <c r="D90" t="s">
        <v>113</v>
      </c>
      <c r="E90" t="s">
        <v>214</v>
      </c>
      <c r="F90" t="s">
        <v>215</v>
      </c>
      <c r="G90">
        <v>702.07</v>
      </c>
      <c r="H90">
        <v>0</v>
      </c>
      <c r="I90">
        <v>0</v>
      </c>
      <c r="J90">
        <v>702.07</v>
      </c>
      <c r="K90">
        <v>421.26</v>
      </c>
      <c r="L90" s="1">
        <v>40543</v>
      </c>
      <c r="M90" t="s">
        <v>17</v>
      </c>
    </row>
    <row r="91" spans="1:13" hidden="1" x14ac:dyDescent="0.25">
      <c r="A91" t="s">
        <v>213</v>
      </c>
      <c r="B91" t="s">
        <v>189</v>
      </c>
      <c r="C91" t="s">
        <v>150</v>
      </c>
      <c r="D91" t="s">
        <v>113</v>
      </c>
      <c r="E91" t="s">
        <v>216</v>
      </c>
      <c r="F91" t="s">
        <v>217</v>
      </c>
      <c r="G91">
        <v>5000</v>
      </c>
      <c r="H91">
        <v>0</v>
      </c>
      <c r="I91">
        <v>0</v>
      </c>
      <c r="J91">
        <v>5000</v>
      </c>
      <c r="K91">
        <v>3000</v>
      </c>
      <c r="L91" s="1">
        <v>40543</v>
      </c>
      <c r="M91" t="s">
        <v>17</v>
      </c>
    </row>
    <row r="92" spans="1:13" hidden="1" x14ac:dyDescent="0.25">
      <c r="A92" t="s">
        <v>213</v>
      </c>
      <c r="B92" t="s">
        <v>189</v>
      </c>
      <c r="C92" t="s">
        <v>150</v>
      </c>
      <c r="D92" t="s">
        <v>113</v>
      </c>
      <c r="E92" t="s">
        <v>218</v>
      </c>
      <c r="F92" t="s">
        <v>219</v>
      </c>
      <c r="G92">
        <v>18566.560000000001</v>
      </c>
      <c r="H92">
        <v>0</v>
      </c>
      <c r="I92">
        <v>0</v>
      </c>
      <c r="J92">
        <v>18566.560000000001</v>
      </c>
      <c r="K92">
        <v>11139.96</v>
      </c>
      <c r="L92" s="1">
        <v>40543</v>
      </c>
      <c r="M92" t="s">
        <v>17</v>
      </c>
    </row>
    <row r="93" spans="1:13" x14ac:dyDescent="0.25">
      <c r="A93" s="2"/>
      <c r="B93" s="2"/>
      <c r="C93" s="2"/>
      <c r="D93" s="2"/>
      <c r="E93" s="2"/>
      <c r="F93" s="2"/>
      <c r="G93" s="4">
        <f>SUBTOTAL(9,G2:G92)</f>
        <v>284591.75999999995</v>
      </c>
      <c r="H93" s="4">
        <f t="shared" ref="H93:J93" si="2">SUBTOTAL(9,H2:H92)</f>
        <v>49646.81</v>
      </c>
      <c r="I93" s="4">
        <f t="shared" si="2"/>
        <v>0</v>
      </c>
      <c r="J93" s="4">
        <f t="shared" si="2"/>
        <v>334238.57</v>
      </c>
      <c r="K93" s="4">
        <f>SUBTOTAL(9,K2:K92)</f>
        <v>140205.48000000001</v>
      </c>
      <c r="L93" s="3"/>
      <c r="M93" s="7">
        <f t="shared" ref="M93" si="3">SUBTOTAL(9,M2:M92)</f>
        <v>194033.08999999994</v>
      </c>
    </row>
  </sheetData>
  <pageMargins left="0.11811023622047245" right="0.11811023622047245" top="0.15748031496062992" bottom="0.15748031496062992" header="0.31496062992125984" footer="0.31496062992125984"/>
  <pageSetup paperSize="9" scale="6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>
      <selection activeCell="G51" sqref="G51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10.7109375" bestFit="1" customWidth="1"/>
    <col min="4" max="4" width="10.5703125" bestFit="1" customWidth="1"/>
    <col min="5" max="5" width="10.42578125" bestFit="1" customWidth="1"/>
    <col min="6" max="6" width="25.140625" bestFit="1" customWidth="1"/>
    <col min="7" max="7" width="12.7109375" bestFit="1" customWidth="1"/>
    <col min="8" max="8" width="10.42578125" bestFit="1" customWidth="1"/>
    <col min="9" max="9" width="8.85546875" customWidth="1"/>
    <col min="10" max="10" width="12.7109375" bestFit="1" customWidth="1"/>
    <col min="11" max="11" width="11.7109375" customWidth="1"/>
    <col min="12" max="12" width="16.5703125" bestFit="1" customWidth="1"/>
    <col min="13" max="13" width="1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222</v>
      </c>
      <c r="H1" t="s">
        <v>223</v>
      </c>
      <c r="I1" t="s">
        <v>224</v>
      </c>
      <c r="J1" t="s">
        <v>225</v>
      </c>
      <c r="K1" t="s">
        <v>221</v>
      </c>
      <c r="L1" t="s">
        <v>15</v>
      </c>
      <c r="M1" s="6" t="s">
        <v>220</v>
      </c>
      <c r="N1" t="s">
        <v>227</v>
      </c>
    </row>
    <row r="2" spans="1:14" hidden="1" x14ac:dyDescent="0.25">
      <c r="A2" t="s">
        <v>23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>
        <v>0</v>
      </c>
      <c r="H2">
        <v>1190</v>
      </c>
      <c r="I2">
        <v>0</v>
      </c>
      <c r="J2">
        <v>1190</v>
      </c>
      <c r="K2">
        <v>148.75</v>
      </c>
      <c r="L2" s="1">
        <v>40939</v>
      </c>
      <c r="M2" t="s">
        <v>17</v>
      </c>
    </row>
    <row r="3" spans="1:14" hidden="1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>
        <v>58618</v>
      </c>
      <c r="H3">
        <v>35400</v>
      </c>
      <c r="I3">
        <v>0</v>
      </c>
      <c r="J3">
        <v>94018</v>
      </c>
      <c r="K3">
        <v>14555.6</v>
      </c>
      <c r="L3" s="1">
        <v>40179</v>
      </c>
      <c r="M3" t="s">
        <v>17</v>
      </c>
    </row>
    <row r="4" spans="1:14" hidden="1" x14ac:dyDescent="0.25">
      <c r="A4" t="s">
        <v>23</v>
      </c>
      <c r="B4" t="s">
        <v>24</v>
      </c>
      <c r="C4" t="s">
        <v>25</v>
      </c>
      <c r="D4" t="s">
        <v>29</v>
      </c>
      <c r="E4" t="s">
        <v>30</v>
      </c>
      <c r="F4" t="s">
        <v>31</v>
      </c>
      <c r="G4">
        <v>21300</v>
      </c>
      <c r="H4">
        <v>18900</v>
      </c>
      <c r="I4">
        <v>0</v>
      </c>
      <c r="J4">
        <v>40200</v>
      </c>
      <c r="K4">
        <v>5772</v>
      </c>
      <c r="L4" s="1">
        <v>40390</v>
      </c>
      <c r="M4" t="s">
        <v>17</v>
      </c>
    </row>
    <row r="5" spans="1:14" hidden="1" x14ac:dyDescent="0.25">
      <c r="A5" t="s">
        <v>23</v>
      </c>
      <c r="B5" t="s">
        <v>24</v>
      </c>
      <c r="C5" t="s">
        <v>25</v>
      </c>
      <c r="D5" t="s">
        <v>32</v>
      </c>
      <c r="E5" t="s">
        <v>33</v>
      </c>
      <c r="F5" t="s">
        <v>34</v>
      </c>
      <c r="G5">
        <v>2305</v>
      </c>
      <c r="H5">
        <v>0</v>
      </c>
      <c r="I5">
        <v>0</v>
      </c>
      <c r="J5">
        <v>2305</v>
      </c>
      <c r="K5">
        <v>691.5</v>
      </c>
      <c r="L5" s="1">
        <v>40422</v>
      </c>
      <c r="M5" t="s">
        <v>17</v>
      </c>
    </row>
    <row r="6" spans="1:14" hidden="1" x14ac:dyDescent="0.25">
      <c r="A6" t="s">
        <v>23</v>
      </c>
      <c r="B6" t="s">
        <v>24</v>
      </c>
      <c r="C6" t="s">
        <v>25</v>
      </c>
      <c r="D6" t="s">
        <v>29</v>
      </c>
      <c r="E6" t="s">
        <v>35</v>
      </c>
      <c r="F6" t="s">
        <v>36</v>
      </c>
      <c r="G6">
        <v>1250</v>
      </c>
      <c r="H6">
        <v>0</v>
      </c>
      <c r="I6">
        <v>0</v>
      </c>
      <c r="J6">
        <v>1250</v>
      </c>
      <c r="K6">
        <v>250</v>
      </c>
      <c r="L6" s="1">
        <v>40543</v>
      </c>
      <c r="M6" t="s">
        <v>17</v>
      </c>
    </row>
    <row r="7" spans="1:14" hidden="1" x14ac:dyDescent="0.25">
      <c r="A7" t="s">
        <v>23</v>
      </c>
      <c r="B7" t="s">
        <v>37</v>
      </c>
      <c r="C7" t="s">
        <v>19</v>
      </c>
      <c r="D7" t="s">
        <v>38</v>
      </c>
      <c r="E7" t="s">
        <v>39</v>
      </c>
      <c r="F7" t="s">
        <v>40</v>
      </c>
      <c r="G7">
        <v>11040</v>
      </c>
      <c r="H7">
        <v>0</v>
      </c>
      <c r="I7">
        <v>0</v>
      </c>
      <c r="J7">
        <v>11040</v>
      </c>
      <c r="K7">
        <v>2760</v>
      </c>
      <c r="L7" s="1">
        <v>40329</v>
      </c>
      <c r="M7" t="s">
        <v>17</v>
      </c>
    </row>
    <row r="8" spans="1:14" hidden="1" x14ac:dyDescent="0.25">
      <c r="A8" t="s">
        <v>23</v>
      </c>
      <c r="B8" t="s">
        <v>37</v>
      </c>
      <c r="C8" t="s">
        <v>19</v>
      </c>
      <c r="D8" t="s">
        <v>38</v>
      </c>
      <c r="E8" t="s">
        <v>41</v>
      </c>
      <c r="F8" t="s">
        <v>42</v>
      </c>
      <c r="G8">
        <v>283878.62</v>
      </c>
      <c r="H8">
        <v>92736.67</v>
      </c>
      <c r="I8">
        <v>1950</v>
      </c>
      <c r="J8">
        <v>374665.29</v>
      </c>
      <c r="K8">
        <v>79755.839999999997</v>
      </c>
      <c r="L8" s="1">
        <v>40338</v>
      </c>
      <c r="M8" t="s">
        <v>17</v>
      </c>
    </row>
    <row r="9" spans="1:14" hidden="1" x14ac:dyDescent="0.25">
      <c r="A9" t="s">
        <v>23</v>
      </c>
      <c r="B9" t="s">
        <v>37</v>
      </c>
      <c r="C9" t="s">
        <v>19</v>
      </c>
      <c r="D9" t="s">
        <v>38</v>
      </c>
      <c r="E9" t="s">
        <v>43</v>
      </c>
      <c r="F9" t="s">
        <v>44</v>
      </c>
      <c r="G9">
        <v>49.8</v>
      </c>
      <c r="H9">
        <v>0</v>
      </c>
      <c r="I9">
        <v>0</v>
      </c>
      <c r="J9">
        <v>49.8</v>
      </c>
      <c r="K9">
        <v>12.45</v>
      </c>
      <c r="L9" s="1">
        <v>40430</v>
      </c>
      <c r="M9" t="s">
        <v>17</v>
      </c>
    </row>
    <row r="10" spans="1:14" hidden="1" x14ac:dyDescent="0.25">
      <c r="A10" t="s">
        <v>23</v>
      </c>
      <c r="B10" t="s">
        <v>37</v>
      </c>
      <c r="C10" t="s">
        <v>19</v>
      </c>
      <c r="D10" t="s">
        <v>38</v>
      </c>
      <c r="E10" t="s">
        <v>45</v>
      </c>
      <c r="F10" t="s">
        <v>46</v>
      </c>
      <c r="G10">
        <v>63360</v>
      </c>
      <c r="H10">
        <v>0</v>
      </c>
      <c r="I10">
        <v>0</v>
      </c>
      <c r="J10">
        <v>63360</v>
      </c>
      <c r="K10">
        <v>15840</v>
      </c>
      <c r="L10" s="1">
        <v>40482</v>
      </c>
      <c r="M10" t="s">
        <v>17</v>
      </c>
    </row>
    <row r="11" spans="1:14" hidden="1" x14ac:dyDescent="0.25">
      <c r="A11" t="s">
        <v>23</v>
      </c>
      <c r="B11" t="s">
        <v>37</v>
      </c>
      <c r="C11" t="s">
        <v>19</v>
      </c>
      <c r="D11" t="s">
        <v>38</v>
      </c>
      <c r="E11" t="s">
        <v>47</v>
      </c>
      <c r="F11" t="s">
        <v>48</v>
      </c>
      <c r="G11">
        <v>16279.2</v>
      </c>
      <c r="H11">
        <v>0</v>
      </c>
      <c r="I11">
        <v>0</v>
      </c>
      <c r="J11">
        <v>16279.2</v>
      </c>
      <c r="K11">
        <v>4069.8</v>
      </c>
      <c r="L11" s="1">
        <v>40482</v>
      </c>
      <c r="M11" t="s">
        <v>17</v>
      </c>
    </row>
    <row r="12" spans="1:14" hidden="1" x14ac:dyDescent="0.25">
      <c r="A12" t="s">
        <v>23</v>
      </c>
      <c r="B12" t="s">
        <v>37</v>
      </c>
      <c r="C12" t="s">
        <v>19</v>
      </c>
      <c r="D12" t="s">
        <v>38</v>
      </c>
      <c r="E12" t="s">
        <v>49</v>
      </c>
      <c r="F12" t="s">
        <v>50</v>
      </c>
      <c r="G12">
        <v>9778.8799999999992</v>
      </c>
      <c r="H12">
        <v>0</v>
      </c>
      <c r="I12">
        <v>0</v>
      </c>
      <c r="J12">
        <v>9778.8799999999992</v>
      </c>
      <c r="K12">
        <v>2444.73</v>
      </c>
      <c r="L12" s="1">
        <v>40482</v>
      </c>
      <c r="M12" t="s">
        <v>17</v>
      </c>
    </row>
    <row r="13" spans="1:14" hidden="1" x14ac:dyDescent="0.25">
      <c r="A13" t="s">
        <v>23</v>
      </c>
      <c r="B13" t="s">
        <v>37</v>
      </c>
      <c r="C13" t="s">
        <v>19</v>
      </c>
      <c r="D13" t="s">
        <v>38</v>
      </c>
      <c r="E13" t="s">
        <v>51</v>
      </c>
      <c r="F13" t="s">
        <v>52</v>
      </c>
      <c r="G13">
        <v>78819.259999999995</v>
      </c>
      <c r="H13">
        <v>0</v>
      </c>
      <c r="I13">
        <v>0</v>
      </c>
      <c r="J13">
        <v>78819.259999999995</v>
      </c>
      <c r="K13">
        <v>19704.830000000002</v>
      </c>
      <c r="L13" s="1">
        <v>40482</v>
      </c>
      <c r="M13" t="s">
        <v>17</v>
      </c>
    </row>
    <row r="14" spans="1:14" hidden="1" x14ac:dyDescent="0.25">
      <c r="A14" t="s">
        <v>23</v>
      </c>
      <c r="B14" t="s">
        <v>37</v>
      </c>
      <c r="C14" t="s">
        <v>19</v>
      </c>
      <c r="D14" t="s">
        <v>38</v>
      </c>
      <c r="E14" t="s">
        <v>53</v>
      </c>
      <c r="F14" t="s">
        <v>54</v>
      </c>
      <c r="G14">
        <v>17292.8</v>
      </c>
      <c r="H14">
        <v>0</v>
      </c>
      <c r="I14">
        <v>0</v>
      </c>
      <c r="J14">
        <v>17292.8</v>
      </c>
      <c r="K14">
        <v>4323.2</v>
      </c>
      <c r="L14" s="1">
        <v>40482</v>
      </c>
      <c r="M14" t="s">
        <v>17</v>
      </c>
    </row>
    <row r="15" spans="1:14" hidden="1" x14ac:dyDescent="0.25">
      <c r="A15" t="s">
        <v>23</v>
      </c>
      <c r="B15" t="s">
        <v>37</v>
      </c>
      <c r="C15" t="s">
        <v>19</v>
      </c>
      <c r="D15" t="s">
        <v>38</v>
      </c>
      <c r="E15" t="s">
        <v>55</v>
      </c>
      <c r="F15" t="s">
        <v>56</v>
      </c>
      <c r="G15">
        <v>12852</v>
      </c>
      <c r="H15">
        <v>0</v>
      </c>
      <c r="I15">
        <v>0</v>
      </c>
      <c r="J15">
        <v>12852</v>
      </c>
      <c r="K15">
        <v>3213</v>
      </c>
      <c r="L15" s="1">
        <v>40482</v>
      </c>
      <c r="M15" t="s">
        <v>17</v>
      </c>
    </row>
    <row r="16" spans="1:14" hidden="1" x14ac:dyDescent="0.25">
      <c r="A16" t="s">
        <v>23</v>
      </c>
      <c r="B16" t="s">
        <v>57</v>
      </c>
      <c r="C16" t="s">
        <v>19</v>
      </c>
      <c r="D16" t="s">
        <v>20</v>
      </c>
      <c r="E16" t="s">
        <v>58</v>
      </c>
      <c r="F16" t="s">
        <v>59</v>
      </c>
      <c r="G16">
        <v>0</v>
      </c>
      <c r="H16">
        <v>0</v>
      </c>
      <c r="I16">
        <v>0</v>
      </c>
      <c r="J16">
        <v>0</v>
      </c>
      <c r="K16">
        <v>0</v>
      </c>
      <c r="L16" s="1">
        <v>40472</v>
      </c>
      <c r="M16" t="s">
        <v>17</v>
      </c>
    </row>
    <row r="17" spans="1:13" hidden="1" x14ac:dyDescent="0.25">
      <c r="A17" t="s">
        <v>23</v>
      </c>
      <c r="B17" t="s">
        <v>18</v>
      </c>
      <c r="C17" t="s">
        <v>19</v>
      </c>
      <c r="D17" t="s">
        <v>20</v>
      </c>
      <c r="E17" t="s">
        <v>60</v>
      </c>
      <c r="F17" t="s">
        <v>61</v>
      </c>
      <c r="G17">
        <v>1940</v>
      </c>
      <c r="H17">
        <v>0</v>
      </c>
      <c r="I17">
        <v>0</v>
      </c>
      <c r="J17">
        <v>1940</v>
      </c>
      <c r="K17">
        <v>1212.5</v>
      </c>
      <c r="L17" s="1">
        <v>40359</v>
      </c>
      <c r="M17" t="s">
        <v>17</v>
      </c>
    </row>
    <row r="18" spans="1:13" hidden="1" x14ac:dyDescent="0.25">
      <c r="A18" t="s">
        <v>23</v>
      </c>
      <c r="B18" t="s">
        <v>18</v>
      </c>
      <c r="C18" t="s">
        <v>19</v>
      </c>
      <c r="D18" t="s">
        <v>20</v>
      </c>
      <c r="E18" t="s">
        <v>62</v>
      </c>
      <c r="F18" t="s">
        <v>63</v>
      </c>
      <c r="G18">
        <v>699</v>
      </c>
      <c r="H18">
        <v>0</v>
      </c>
      <c r="I18">
        <v>0</v>
      </c>
      <c r="J18">
        <v>699</v>
      </c>
      <c r="K18">
        <v>436.88</v>
      </c>
      <c r="L18" s="1">
        <v>40359</v>
      </c>
      <c r="M18" t="s">
        <v>17</v>
      </c>
    </row>
    <row r="19" spans="1:13" hidden="1" x14ac:dyDescent="0.25">
      <c r="A19" t="s">
        <v>23</v>
      </c>
      <c r="B19" t="s">
        <v>18</v>
      </c>
      <c r="C19" t="s">
        <v>19</v>
      </c>
      <c r="D19" t="s">
        <v>20</v>
      </c>
      <c r="E19" t="s">
        <v>64</v>
      </c>
      <c r="F19" t="s">
        <v>65</v>
      </c>
      <c r="G19">
        <v>1755</v>
      </c>
      <c r="H19">
        <v>0</v>
      </c>
      <c r="I19">
        <v>0</v>
      </c>
      <c r="J19">
        <v>1755</v>
      </c>
      <c r="K19">
        <v>1096.8800000000001</v>
      </c>
      <c r="L19" s="1">
        <v>40414</v>
      </c>
      <c r="M19" t="s">
        <v>17</v>
      </c>
    </row>
    <row r="20" spans="1:13" hidden="1" x14ac:dyDescent="0.25">
      <c r="A20" t="s">
        <v>23</v>
      </c>
      <c r="B20" t="s">
        <v>18</v>
      </c>
      <c r="C20" t="s">
        <v>19</v>
      </c>
      <c r="D20" t="s">
        <v>20</v>
      </c>
      <c r="E20" t="s">
        <v>66</v>
      </c>
      <c r="F20" t="s">
        <v>67</v>
      </c>
      <c r="G20">
        <v>1258.2</v>
      </c>
      <c r="H20">
        <v>0</v>
      </c>
      <c r="I20">
        <v>0</v>
      </c>
      <c r="J20">
        <v>1258.2</v>
      </c>
      <c r="K20">
        <v>786.38</v>
      </c>
      <c r="L20" s="1">
        <v>40437</v>
      </c>
      <c r="M20" t="s">
        <v>17</v>
      </c>
    </row>
    <row r="21" spans="1:13" hidden="1" x14ac:dyDescent="0.25">
      <c r="A21" t="s">
        <v>23</v>
      </c>
      <c r="B21" t="s">
        <v>18</v>
      </c>
      <c r="C21" t="s">
        <v>19</v>
      </c>
      <c r="D21" t="s">
        <v>20</v>
      </c>
      <c r="E21" t="s">
        <v>68</v>
      </c>
      <c r="F21" t="s">
        <v>69</v>
      </c>
      <c r="G21">
        <v>1675</v>
      </c>
      <c r="H21">
        <v>5725</v>
      </c>
      <c r="I21">
        <v>0</v>
      </c>
      <c r="J21">
        <v>7400</v>
      </c>
      <c r="K21">
        <v>2059.38</v>
      </c>
      <c r="L21" s="1">
        <v>40640</v>
      </c>
      <c r="M21" t="s">
        <v>17</v>
      </c>
    </row>
    <row r="22" spans="1:13" hidden="1" x14ac:dyDescent="0.25">
      <c r="A22" t="s">
        <v>23</v>
      </c>
      <c r="B22" t="s">
        <v>18</v>
      </c>
      <c r="C22" t="s">
        <v>19</v>
      </c>
      <c r="D22" t="s">
        <v>20</v>
      </c>
      <c r="E22" t="s">
        <v>70</v>
      </c>
      <c r="F22" t="s">
        <v>71</v>
      </c>
      <c r="G22">
        <v>0</v>
      </c>
      <c r="H22">
        <v>920</v>
      </c>
      <c r="I22">
        <v>0</v>
      </c>
      <c r="J22">
        <v>920</v>
      </c>
      <c r="K22">
        <v>115</v>
      </c>
      <c r="L22" s="1">
        <v>41096</v>
      </c>
      <c r="M22" t="s">
        <v>17</v>
      </c>
    </row>
    <row r="23" spans="1:13" hidden="1" x14ac:dyDescent="0.25">
      <c r="A23" t="s">
        <v>23</v>
      </c>
      <c r="B23" t="s">
        <v>18</v>
      </c>
      <c r="C23" t="s">
        <v>19</v>
      </c>
      <c r="D23" t="s">
        <v>20</v>
      </c>
      <c r="E23" t="s">
        <v>72</v>
      </c>
      <c r="F23" t="s">
        <v>73</v>
      </c>
      <c r="G23">
        <v>0</v>
      </c>
      <c r="H23">
        <v>11000</v>
      </c>
      <c r="I23">
        <v>0</v>
      </c>
      <c r="J23">
        <v>11000</v>
      </c>
      <c r="K23">
        <v>1375</v>
      </c>
      <c r="L23" s="1">
        <v>41096</v>
      </c>
      <c r="M23" t="s">
        <v>17</v>
      </c>
    </row>
    <row r="24" spans="1:13" hidden="1" x14ac:dyDescent="0.25">
      <c r="A24" t="s">
        <v>23</v>
      </c>
      <c r="B24" t="s">
        <v>18</v>
      </c>
      <c r="C24" t="s">
        <v>19</v>
      </c>
      <c r="D24" t="s">
        <v>20</v>
      </c>
      <c r="E24" t="s">
        <v>74</v>
      </c>
      <c r="F24" t="s">
        <v>75</v>
      </c>
      <c r="G24">
        <v>0</v>
      </c>
      <c r="H24">
        <v>18263.41</v>
      </c>
      <c r="I24">
        <v>0</v>
      </c>
      <c r="J24">
        <v>18263.41</v>
      </c>
      <c r="K24">
        <v>2282.9299999999998</v>
      </c>
      <c r="L24" s="1">
        <v>41108</v>
      </c>
      <c r="M24" t="s">
        <v>17</v>
      </c>
    </row>
    <row r="25" spans="1:13" hidden="1" x14ac:dyDescent="0.25">
      <c r="A25" t="s">
        <v>23</v>
      </c>
      <c r="B25" t="s">
        <v>18</v>
      </c>
      <c r="C25" t="s">
        <v>19</v>
      </c>
      <c r="D25" t="s">
        <v>20</v>
      </c>
      <c r="E25" t="s">
        <v>76</v>
      </c>
      <c r="F25" t="s">
        <v>77</v>
      </c>
      <c r="G25">
        <v>0</v>
      </c>
      <c r="H25">
        <v>650</v>
      </c>
      <c r="I25">
        <v>0</v>
      </c>
      <c r="J25">
        <v>650</v>
      </c>
      <c r="K25">
        <v>81.25</v>
      </c>
      <c r="L25" s="1">
        <v>41110</v>
      </c>
      <c r="M25" t="s">
        <v>17</v>
      </c>
    </row>
    <row r="26" spans="1:13" hidden="1" x14ac:dyDescent="0.25">
      <c r="A26" t="s">
        <v>23</v>
      </c>
      <c r="B26" t="s">
        <v>18</v>
      </c>
      <c r="C26" t="s">
        <v>19</v>
      </c>
      <c r="D26" t="s">
        <v>20</v>
      </c>
      <c r="E26" t="s">
        <v>78</v>
      </c>
      <c r="F26" t="s">
        <v>79</v>
      </c>
      <c r="G26">
        <v>0</v>
      </c>
      <c r="H26">
        <v>1000</v>
      </c>
      <c r="I26">
        <v>0</v>
      </c>
      <c r="J26">
        <v>1000</v>
      </c>
      <c r="K26">
        <v>125</v>
      </c>
      <c r="L26" s="1">
        <v>41110</v>
      </c>
      <c r="M26" t="s">
        <v>17</v>
      </c>
    </row>
    <row r="27" spans="1:13" hidden="1" x14ac:dyDescent="0.25">
      <c r="A27" t="s">
        <v>23</v>
      </c>
      <c r="B27" t="s">
        <v>18</v>
      </c>
      <c r="C27" t="s">
        <v>19</v>
      </c>
      <c r="D27" t="s">
        <v>20</v>
      </c>
      <c r="E27" t="s">
        <v>80</v>
      </c>
      <c r="F27" t="s">
        <v>81</v>
      </c>
      <c r="G27">
        <v>0</v>
      </c>
      <c r="H27">
        <v>1104.2</v>
      </c>
      <c r="I27">
        <v>0</v>
      </c>
      <c r="J27">
        <v>1104.2</v>
      </c>
      <c r="K27">
        <v>138.03</v>
      </c>
      <c r="L27" s="1">
        <v>41120</v>
      </c>
      <c r="M27" t="s">
        <v>17</v>
      </c>
    </row>
    <row r="28" spans="1:13" hidden="1" x14ac:dyDescent="0.25">
      <c r="A28" t="s">
        <v>23</v>
      </c>
      <c r="B28" t="s">
        <v>18</v>
      </c>
      <c r="C28" t="s">
        <v>19</v>
      </c>
      <c r="D28" t="s">
        <v>20</v>
      </c>
      <c r="E28" t="s">
        <v>82</v>
      </c>
      <c r="F28" t="s">
        <v>83</v>
      </c>
      <c r="G28">
        <v>0</v>
      </c>
      <c r="H28">
        <v>2344.1999999999998</v>
      </c>
      <c r="I28">
        <v>0</v>
      </c>
      <c r="J28">
        <v>2344.1999999999998</v>
      </c>
      <c r="K28">
        <v>293.02999999999997</v>
      </c>
      <c r="L28" s="1">
        <v>41120</v>
      </c>
      <c r="M28" t="s">
        <v>17</v>
      </c>
    </row>
    <row r="29" spans="1:13" hidden="1" x14ac:dyDescent="0.25">
      <c r="A29" t="s">
        <v>23</v>
      </c>
      <c r="B29" t="s">
        <v>84</v>
      </c>
      <c r="C29" t="s">
        <v>19</v>
      </c>
      <c r="D29" t="s">
        <v>20</v>
      </c>
      <c r="E29" t="s">
        <v>85</v>
      </c>
      <c r="F29" t="s">
        <v>86</v>
      </c>
      <c r="G29">
        <v>0</v>
      </c>
      <c r="H29">
        <v>7450</v>
      </c>
      <c r="I29">
        <v>0</v>
      </c>
      <c r="J29">
        <v>7450</v>
      </c>
      <c r="K29">
        <v>931.25</v>
      </c>
      <c r="L29" s="1">
        <v>40988</v>
      </c>
      <c r="M29" t="s">
        <v>17</v>
      </c>
    </row>
    <row r="30" spans="1:13" hidden="1" x14ac:dyDescent="0.25">
      <c r="A30" t="s">
        <v>23</v>
      </c>
      <c r="B30" t="s">
        <v>87</v>
      </c>
      <c r="C30" t="s">
        <v>19</v>
      </c>
      <c r="D30" t="s">
        <v>26</v>
      </c>
      <c r="E30" t="s">
        <v>88</v>
      </c>
      <c r="F30" t="s">
        <v>89</v>
      </c>
      <c r="G30">
        <v>89149.55</v>
      </c>
      <c r="H30">
        <v>0</v>
      </c>
      <c r="I30">
        <v>0</v>
      </c>
      <c r="J30">
        <v>89149.55</v>
      </c>
      <c r="K30">
        <v>55718.48</v>
      </c>
      <c r="L30" s="1">
        <v>40299</v>
      </c>
      <c r="M30" t="s">
        <v>17</v>
      </c>
    </row>
    <row r="31" spans="1:13" hidden="1" x14ac:dyDescent="0.25">
      <c r="A31" t="s">
        <v>23</v>
      </c>
      <c r="B31" t="s">
        <v>87</v>
      </c>
      <c r="C31" t="s">
        <v>19</v>
      </c>
      <c r="D31" t="s">
        <v>26</v>
      </c>
      <c r="E31" t="s">
        <v>20</v>
      </c>
      <c r="F31" t="s">
        <v>90</v>
      </c>
      <c r="G31">
        <v>59962.07</v>
      </c>
      <c r="H31">
        <v>0</v>
      </c>
      <c r="I31">
        <v>0</v>
      </c>
      <c r="J31">
        <v>59962.07</v>
      </c>
      <c r="K31">
        <v>37476.300000000003</v>
      </c>
      <c r="L31" s="1">
        <v>40336</v>
      </c>
      <c r="M31" t="s">
        <v>17</v>
      </c>
    </row>
    <row r="32" spans="1:13" hidden="1" x14ac:dyDescent="0.25">
      <c r="A32" t="s">
        <v>23</v>
      </c>
      <c r="B32" t="s">
        <v>87</v>
      </c>
      <c r="C32" t="s">
        <v>19</v>
      </c>
      <c r="D32" t="s">
        <v>26</v>
      </c>
      <c r="E32" t="s">
        <v>91</v>
      </c>
      <c r="F32" t="s">
        <v>92</v>
      </c>
      <c r="G32">
        <v>685</v>
      </c>
      <c r="H32">
        <v>0</v>
      </c>
      <c r="I32">
        <v>0</v>
      </c>
      <c r="J32">
        <v>685</v>
      </c>
      <c r="K32">
        <v>428.13</v>
      </c>
      <c r="L32" s="1">
        <v>40421</v>
      </c>
      <c r="M32" t="s">
        <v>17</v>
      </c>
    </row>
    <row r="33" spans="1:13" hidden="1" x14ac:dyDescent="0.25">
      <c r="A33" t="s">
        <v>23</v>
      </c>
      <c r="B33" t="s">
        <v>87</v>
      </c>
      <c r="C33" t="s">
        <v>19</v>
      </c>
      <c r="D33" t="s">
        <v>26</v>
      </c>
      <c r="E33" t="s">
        <v>93</v>
      </c>
      <c r="F33" t="s">
        <v>94</v>
      </c>
      <c r="G33">
        <v>1240.8</v>
      </c>
      <c r="H33">
        <v>0</v>
      </c>
      <c r="I33">
        <v>0</v>
      </c>
      <c r="J33">
        <v>1240.8</v>
      </c>
      <c r="K33">
        <v>775.5</v>
      </c>
      <c r="L33" s="1">
        <v>40436</v>
      </c>
      <c r="M33" t="s">
        <v>17</v>
      </c>
    </row>
    <row r="34" spans="1:13" hidden="1" x14ac:dyDescent="0.25">
      <c r="A34" t="s">
        <v>23</v>
      </c>
      <c r="B34" t="s">
        <v>87</v>
      </c>
      <c r="C34" t="s">
        <v>19</v>
      </c>
      <c r="D34" t="s">
        <v>26</v>
      </c>
      <c r="E34" t="s">
        <v>95</v>
      </c>
      <c r="F34" t="s">
        <v>96</v>
      </c>
      <c r="G34">
        <v>1800</v>
      </c>
      <c r="H34">
        <v>0</v>
      </c>
      <c r="I34">
        <v>0</v>
      </c>
      <c r="J34">
        <v>1800</v>
      </c>
      <c r="K34">
        <v>1125</v>
      </c>
      <c r="L34" s="1">
        <v>40436</v>
      </c>
      <c r="M34" t="s">
        <v>17</v>
      </c>
    </row>
    <row r="35" spans="1:13" hidden="1" x14ac:dyDescent="0.25">
      <c r="A35" t="s">
        <v>23</v>
      </c>
      <c r="B35" t="s">
        <v>87</v>
      </c>
      <c r="C35" t="s">
        <v>19</v>
      </c>
      <c r="D35" t="s">
        <v>26</v>
      </c>
      <c r="E35" t="s">
        <v>97</v>
      </c>
      <c r="F35" t="s">
        <v>98</v>
      </c>
      <c r="G35">
        <v>2054</v>
      </c>
      <c r="H35">
        <v>0</v>
      </c>
      <c r="I35">
        <v>0</v>
      </c>
      <c r="J35">
        <v>2054</v>
      </c>
      <c r="K35">
        <v>1283.75</v>
      </c>
      <c r="L35" s="1">
        <v>40436</v>
      </c>
      <c r="M35" t="s">
        <v>17</v>
      </c>
    </row>
    <row r="36" spans="1:13" hidden="1" x14ac:dyDescent="0.25">
      <c r="A36" t="s">
        <v>23</v>
      </c>
      <c r="B36" t="s">
        <v>87</v>
      </c>
      <c r="C36" t="s">
        <v>19</v>
      </c>
      <c r="D36" t="s">
        <v>26</v>
      </c>
      <c r="E36" t="s">
        <v>99</v>
      </c>
      <c r="F36" t="s">
        <v>100</v>
      </c>
      <c r="G36">
        <v>918</v>
      </c>
      <c r="H36">
        <v>0</v>
      </c>
      <c r="I36">
        <v>0</v>
      </c>
      <c r="J36">
        <v>918</v>
      </c>
      <c r="K36">
        <v>573.75</v>
      </c>
      <c r="L36" s="1">
        <v>40436</v>
      </c>
      <c r="M36" t="s">
        <v>17</v>
      </c>
    </row>
    <row r="37" spans="1:13" hidden="1" x14ac:dyDescent="0.25">
      <c r="A37" t="s">
        <v>23</v>
      </c>
      <c r="B37" t="s">
        <v>87</v>
      </c>
      <c r="C37" t="s">
        <v>19</v>
      </c>
      <c r="D37" t="s">
        <v>26</v>
      </c>
      <c r="E37" t="s">
        <v>101</v>
      </c>
      <c r="F37" t="s">
        <v>102</v>
      </c>
      <c r="G37">
        <v>1240</v>
      </c>
      <c r="H37">
        <v>0</v>
      </c>
      <c r="I37">
        <v>0</v>
      </c>
      <c r="J37">
        <v>1240</v>
      </c>
      <c r="K37">
        <v>775</v>
      </c>
      <c r="L37" s="1">
        <v>40436</v>
      </c>
      <c r="M37" t="s">
        <v>17</v>
      </c>
    </row>
    <row r="38" spans="1:13" hidden="1" x14ac:dyDescent="0.25">
      <c r="A38" t="s">
        <v>23</v>
      </c>
      <c r="B38" t="s">
        <v>87</v>
      </c>
      <c r="C38" t="s">
        <v>19</v>
      </c>
      <c r="D38" t="s">
        <v>26</v>
      </c>
      <c r="E38" t="s">
        <v>103</v>
      </c>
      <c r="F38" t="s">
        <v>104</v>
      </c>
      <c r="G38">
        <v>318</v>
      </c>
      <c r="H38">
        <v>0</v>
      </c>
      <c r="I38">
        <v>0</v>
      </c>
      <c r="J38">
        <v>318</v>
      </c>
      <c r="K38">
        <v>198.75</v>
      </c>
      <c r="L38" s="1">
        <v>40436</v>
      </c>
      <c r="M38" t="s">
        <v>17</v>
      </c>
    </row>
    <row r="39" spans="1:13" hidden="1" x14ac:dyDescent="0.25">
      <c r="A39" t="s">
        <v>23</v>
      </c>
      <c r="B39" t="s">
        <v>87</v>
      </c>
      <c r="C39" t="s">
        <v>19</v>
      </c>
      <c r="D39" t="s">
        <v>26</v>
      </c>
      <c r="E39" t="s">
        <v>105</v>
      </c>
      <c r="F39" t="s">
        <v>106</v>
      </c>
      <c r="G39">
        <v>910</v>
      </c>
      <c r="H39">
        <v>0</v>
      </c>
      <c r="I39">
        <v>0</v>
      </c>
      <c r="J39">
        <v>910</v>
      </c>
      <c r="K39">
        <v>568.75</v>
      </c>
      <c r="L39" s="1">
        <v>40436</v>
      </c>
      <c r="M39" t="s">
        <v>17</v>
      </c>
    </row>
    <row r="40" spans="1:13" hidden="1" x14ac:dyDescent="0.25">
      <c r="A40" t="s">
        <v>23</v>
      </c>
      <c r="B40" t="s">
        <v>87</v>
      </c>
      <c r="C40" t="s">
        <v>19</v>
      </c>
      <c r="D40" t="s">
        <v>26</v>
      </c>
      <c r="E40" t="s">
        <v>107</v>
      </c>
      <c r="F40" t="s">
        <v>108</v>
      </c>
      <c r="G40">
        <v>528</v>
      </c>
      <c r="H40">
        <v>0</v>
      </c>
      <c r="I40">
        <v>0</v>
      </c>
      <c r="J40">
        <v>528</v>
      </c>
      <c r="K40">
        <v>330</v>
      </c>
      <c r="L40" s="1">
        <v>40436</v>
      </c>
      <c r="M40" t="s">
        <v>17</v>
      </c>
    </row>
    <row r="41" spans="1:13" hidden="1" x14ac:dyDescent="0.25">
      <c r="A41" t="s">
        <v>23</v>
      </c>
      <c r="B41" t="s">
        <v>87</v>
      </c>
      <c r="C41" t="s">
        <v>19</v>
      </c>
      <c r="D41" t="s">
        <v>26</v>
      </c>
      <c r="E41" t="s">
        <v>109</v>
      </c>
      <c r="F41" t="s">
        <v>110</v>
      </c>
      <c r="G41">
        <v>680</v>
      </c>
      <c r="H41">
        <v>0</v>
      </c>
      <c r="I41">
        <v>0</v>
      </c>
      <c r="J41">
        <v>680</v>
      </c>
      <c r="K41">
        <v>425</v>
      </c>
      <c r="L41" s="1">
        <v>40436</v>
      </c>
      <c r="M41" t="s">
        <v>17</v>
      </c>
    </row>
    <row r="42" spans="1:13" x14ac:dyDescent="0.25">
      <c r="A42" t="s">
        <v>23</v>
      </c>
      <c r="B42" t="s">
        <v>111</v>
      </c>
      <c r="C42" t="s">
        <v>112</v>
      </c>
      <c r="D42" t="s">
        <v>113</v>
      </c>
      <c r="E42" t="s">
        <v>114</v>
      </c>
      <c r="F42" t="s">
        <v>115</v>
      </c>
      <c r="G42">
        <v>2558</v>
      </c>
      <c r="H42">
        <v>0</v>
      </c>
      <c r="I42">
        <v>0</v>
      </c>
      <c r="J42">
        <v>2558</v>
      </c>
      <c r="K42">
        <v>1279</v>
      </c>
      <c r="L42" s="1">
        <v>40359</v>
      </c>
      <c r="M42" s="6">
        <f>J42-K42</f>
        <v>1279</v>
      </c>
    </row>
    <row r="43" spans="1:13" x14ac:dyDescent="0.25">
      <c r="A43" t="s">
        <v>23</v>
      </c>
      <c r="B43" t="s">
        <v>111</v>
      </c>
      <c r="C43" t="s">
        <v>112</v>
      </c>
      <c r="D43" t="s">
        <v>113</v>
      </c>
      <c r="E43" t="s">
        <v>116</v>
      </c>
      <c r="F43" t="s">
        <v>117</v>
      </c>
      <c r="G43">
        <v>4122</v>
      </c>
      <c r="H43">
        <v>0</v>
      </c>
      <c r="I43">
        <v>0</v>
      </c>
      <c r="J43">
        <v>4122</v>
      </c>
      <c r="K43">
        <v>2061</v>
      </c>
      <c r="L43" s="1">
        <v>40359</v>
      </c>
      <c r="M43" s="6">
        <f t="shared" ref="M43:M56" si="0">J43-K43</f>
        <v>2061</v>
      </c>
    </row>
    <row r="44" spans="1:13" x14ac:dyDescent="0.25">
      <c r="A44" t="s">
        <v>23</v>
      </c>
      <c r="B44" t="s">
        <v>111</v>
      </c>
      <c r="C44" t="s">
        <v>112</v>
      </c>
      <c r="D44" t="s">
        <v>113</v>
      </c>
      <c r="E44" t="s">
        <v>118</v>
      </c>
      <c r="F44" t="s">
        <v>119</v>
      </c>
      <c r="G44">
        <v>6320</v>
      </c>
      <c r="H44">
        <v>0</v>
      </c>
      <c r="I44">
        <v>0</v>
      </c>
      <c r="J44">
        <v>6320</v>
      </c>
      <c r="K44">
        <v>3160</v>
      </c>
      <c r="L44" s="1">
        <v>40359</v>
      </c>
      <c r="M44" s="6">
        <f t="shared" si="0"/>
        <v>3160</v>
      </c>
    </row>
    <row r="45" spans="1:13" x14ac:dyDescent="0.25">
      <c r="A45" t="s">
        <v>23</v>
      </c>
      <c r="B45" t="s">
        <v>111</v>
      </c>
      <c r="C45" t="s">
        <v>112</v>
      </c>
      <c r="D45" t="s">
        <v>113</v>
      </c>
      <c r="E45" t="s">
        <v>120</v>
      </c>
      <c r="F45" t="s">
        <v>121</v>
      </c>
      <c r="G45">
        <v>2870</v>
      </c>
      <c r="H45">
        <v>0</v>
      </c>
      <c r="I45">
        <v>0</v>
      </c>
      <c r="J45">
        <v>2870</v>
      </c>
      <c r="K45">
        <v>1435</v>
      </c>
      <c r="L45" s="1">
        <v>40359</v>
      </c>
      <c r="M45" s="6">
        <f t="shared" si="0"/>
        <v>1435</v>
      </c>
    </row>
    <row r="46" spans="1:13" x14ac:dyDescent="0.25">
      <c r="A46" t="s">
        <v>23</v>
      </c>
      <c r="B46" t="s">
        <v>111</v>
      </c>
      <c r="C46" t="s">
        <v>112</v>
      </c>
      <c r="D46" t="s">
        <v>113</v>
      </c>
      <c r="E46" t="s">
        <v>122</v>
      </c>
      <c r="F46" t="s">
        <v>123</v>
      </c>
      <c r="G46">
        <v>600</v>
      </c>
      <c r="H46">
        <v>0</v>
      </c>
      <c r="I46">
        <v>0</v>
      </c>
      <c r="J46">
        <v>600</v>
      </c>
      <c r="K46">
        <v>300</v>
      </c>
      <c r="L46" s="1">
        <v>40359</v>
      </c>
      <c r="M46" s="6">
        <f t="shared" si="0"/>
        <v>300</v>
      </c>
    </row>
    <row r="47" spans="1:13" x14ac:dyDescent="0.25">
      <c r="A47" t="s">
        <v>23</v>
      </c>
      <c r="B47" t="s">
        <v>111</v>
      </c>
      <c r="C47" t="s">
        <v>112</v>
      </c>
      <c r="D47" t="s">
        <v>113</v>
      </c>
      <c r="E47" t="s">
        <v>124</v>
      </c>
      <c r="F47" t="s">
        <v>125</v>
      </c>
      <c r="G47">
        <v>1725</v>
      </c>
      <c r="H47">
        <v>0</v>
      </c>
      <c r="I47">
        <v>0</v>
      </c>
      <c r="J47">
        <v>1725</v>
      </c>
      <c r="K47">
        <v>862.5</v>
      </c>
      <c r="L47" s="1">
        <v>40359</v>
      </c>
      <c r="M47" s="6">
        <f t="shared" si="0"/>
        <v>862.5</v>
      </c>
    </row>
    <row r="48" spans="1:13" x14ac:dyDescent="0.25">
      <c r="A48" t="s">
        <v>23</v>
      </c>
      <c r="B48" t="s">
        <v>111</v>
      </c>
      <c r="C48" t="s">
        <v>112</v>
      </c>
      <c r="D48" t="s">
        <v>113</v>
      </c>
      <c r="E48" t="s">
        <v>126</v>
      </c>
      <c r="F48" t="s">
        <v>127</v>
      </c>
      <c r="G48">
        <v>330</v>
      </c>
      <c r="H48">
        <v>0</v>
      </c>
      <c r="I48">
        <v>0</v>
      </c>
      <c r="J48">
        <v>330</v>
      </c>
      <c r="K48">
        <v>165</v>
      </c>
      <c r="L48" s="1">
        <v>40359</v>
      </c>
      <c r="M48" s="6">
        <f t="shared" si="0"/>
        <v>165</v>
      </c>
    </row>
    <row r="49" spans="1:14" x14ac:dyDescent="0.25">
      <c r="A49" t="s">
        <v>23</v>
      </c>
      <c r="B49" t="s">
        <v>111</v>
      </c>
      <c r="C49" t="s">
        <v>112</v>
      </c>
      <c r="D49" t="s">
        <v>113</v>
      </c>
      <c r="E49" t="s">
        <v>128</v>
      </c>
      <c r="F49" t="s">
        <v>129</v>
      </c>
      <c r="G49">
        <v>590</v>
      </c>
      <c r="H49">
        <v>0</v>
      </c>
      <c r="I49">
        <v>0</v>
      </c>
      <c r="J49">
        <v>590</v>
      </c>
      <c r="K49">
        <v>295</v>
      </c>
      <c r="L49" s="1">
        <v>40359</v>
      </c>
      <c r="M49" s="6">
        <f t="shared" si="0"/>
        <v>295</v>
      </c>
    </row>
    <row r="50" spans="1:14" x14ac:dyDescent="0.25">
      <c r="A50" t="s">
        <v>23</v>
      </c>
      <c r="B50" t="s">
        <v>111</v>
      </c>
      <c r="C50" t="s">
        <v>112</v>
      </c>
      <c r="D50" t="s">
        <v>113</v>
      </c>
      <c r="E50" t="s">
        <v>130</v>
      </c>
      <c r="F50" t="s">
        <v>131</v>
      </c>
      <c r="G50">
        <v>475</v>
      </c>
      <c r="H50">
        <v>0</v>
      </c>
      <c r="I50">
        <v>0</v>
      </c>
      <c r="J50">
        <v>475</v>
      </c>
      <c r="K50">
        <v>237.5</v>
      </c>
      <c r="L50" s="1">
        <v>40359</v>
      </c>
      <c r="M50" s="6">
        <f t="shared" si="0"/>
        <v>237.5</v>
      </c>
    </row>
    <row r="51" spans="1:14" x14ac:dyDescent="0.25">
      <c r="A51" t="s">
        <v>23</v>
      </c>
      <c r="B51" t="s">
        <v>111</v>
      </c>
      <c r="C51" t="s">
        <v>112</v>
      </c>
      <c r="D51" t="s">
        <v>113</v>
      </c>
      <c r="E51" t="s">
        <v>132</v>
      </c>
      <c r="F51" t="s">
        <v>133</v>
      </c>
      <c r="G51">
        <v>4710</v>
      </c>
      <c r="H51">
        <v>0</v>
      </c>
      <c r="I51">
        <v>4710</v>
      </c>
      <c r="J51">
        <v>0</v>
      </c>
      <c r="K51">
        <v>0</v>
      </c>
      <c r="L51" s="1">
        <v>40359</v>
      </c>
      <c r="M51" s="6">
        <f t="shared" si="0"/>
        <v>0</v>
      </c>
      <c r="N51" t="s">
        <v>134</v>
      </c>
    </row>
    <row r="52" spans="1:14" x14ac:dyDescent="0.25">
      <c r="A52" t="s">
        <v>23</v>
      </c>
      <c r="B52" t="s">
        <v>111</v>
      </c>
      <c r="C52" t="s">
        <v>112</v>
      </c>
      <c r="D52" t="s">
        <v>113</v>
      </c>
      <c r="E52" t="s">
        <v>135</v>
      </c>
      <c r="F52" t="s">
        <v>125</v>
      </c>
      <c r="G52">
        <v>575</v>
      </c>
      <c r="H52">
        <v>0</v>
      </c>
      <c r="I52">
        <v>0</v>
      </c>
      <c r="J52">
        <v>575</v>
      </c>
      <c r="K52">
        <v>287.5</v>
      </c>
      <c r="L52" s="1">
        <v>40382</v>
      </c>
      <c r="M52" s="6">
        <f t="shared" si="0"/>
        <v>287.5</v>
      </c>
    </row>
    <row r="53" spans="1:14" x14ac:dyDescent="0.25">
      <c r="A53" t="s">
        <v>23</v>
      </c>
      <c r="B53" t="s">
        <v>111</v>
      </c>
      <c r="C53" t="s">
        <v>112</v>
      </c>
      <c r="D53" t="s">
        <v>113</v>
      </c>
      <c r="E53" t="s">
        <v>136</v>
      </c>
      <c r="F53" t="s">
        <v>137</v>
      </c>
      <c r="G53">
        <v>490</v>
      </c>
      <c r="H53">
        <v>0</v>
      </c>
      <c r="I53">
        <v>0</v>
      </c>
      <c r="J53">
        <v>490</v>
      </c>
      <c r="K53">
        <v>245</v>
      </c>
      <c r="L53" s="1">
        <v>40382</v>
      </c>
      <c r="M53" s="6">
        <f t="shared" si="0"/>
        <v>245</v>
      </c>
    </row>
    <row r="54" spans="1:14" x14ac:dyDescent="0.25">
      <c r="A54" t="s">
        <v>23</v>
      </c>
      <c r="B54" t="s">
        <v>111</v>
      </c>
      <c r="C54" t="s">
        <v>112</v>
      </c>
      <c r="D54" t="s">
        <v>113</v>
      </c>
      <c r="E54" t="s">
        <v>138</v>
      </c>
      <c r="F54" t="s">
        <v>139</v>
      </c>
      <c r="G54">
        <v>600</v>
      </c>
      <c r="H54" s="8">
        <v>0</v>
      </c>
      <c r="I54">
        <v>0</v>
      </c>
      <c r="J54">
        <v>600</v>
      </c>
      <c r="K54">
        <v>300</v>
      </c>
      <c r="L54" s="1">
        <v>40399</v>
      </c>
      <c r="M54" s="6">
        <f t="shared" si="0"/>
        <v>300</v>
      </c>
    </row>
    <row r="55" spans="1:14" x14ac:dyDescent="0.25">
      <c r="A55" t="s">
        <v>23</v>
      </c>
      <c r="B55" t="s">
        <v>111</v>
      </c>
      <c r="C55" t="s">
        <v>112</v>
      </c>
      <c r="D55" t="s">
        <v>113</v>
      </c>
      <c r="E55" t="s">
        <v>140</v>
      </c>
      <c r="F55" t="s">
        <v>141</v>
      </c>
      <c r="G55">
        <v>253</v>
      </c>
      <c r="H55">
        <v>0</v>
      </c>
      <c r="I55">
        <v>0</v>
      </c>
      <c r="J55">
        <v>253</v>
      </c>
      <c r="K55">
        <v>126.5</v>
      </c>
      <c r="L55" s="1">
        <v>40424</v>
      </c>
      <c r="M55" s="6">
        <f t="shared" si="0"/>
        <v>126.5</v>
      </c>
    </row>
    <row r="56" spans="1:14" x14ac:dyDescent="0.25">
      <c r="A56" t="s">
        <v>23</v>
      </c>
      <c r="B56" t="s">
        <v>142</v>
      </c>
      <c r="C56" t="s">
        <v>112</v>
      </c>
      <c r="D56" t="s">
        <v>38</v>
      </c>
      <c r="E56" t="s">
        <v>143</v>
      </c>
      <c r="F56" t="s">
        <v>144</v>
      </c>
      <c r="G56">
        <v>0</v>
      </c>
      <c r="H56">
        <v>1818.18</v>
      </c>
      <c r="I56">
        <v>0</v>
      </c>
      <c r="J56">
        <v>1818.18</v>
      </c>
      <c r="K56">
        <v>109.1</v>
      </c>
      <c r="L56" s="1">
        <v>41274</v>
      </c>
      <c r="M56" s="6">
        <f t="shared" si="0"/>
        <v>1709.0800000000002</v>
      </c>
    </row>
    <row r="57" spans="1:14" hidden="1" x14ac:dyDescent="0.25">
      <c r="A57" t="s">
        <v>23</v>
      </c>
      <c r="B57" t="s">
        <v>145</v>
      </c>
      <c r="C57" t="s">
        <v>25</v>
      </c>
      <c r="D57" t="s">
        <v>146</v>
      </c>
      <c r="E57" t="s">
        <v>147</v>
      </c>
      <c r="F57" t="s">
        <v>148</v>
      </c>
      <c r="G57">
        <v>450</v>
      </c>
      <c r="H57">
        <v>0</v>
      </c>
      <c r="I57">
        <v>0</v>
      </c>
      <c r="J57">
        <v>450</v>
      </c>
      <c r="K57">
        <v>135</v>
      </c>
      <c r="L57" s="1">
        <v>40665</v>
      </c>
      <c r="M57" t="s">
        <v>17</v>
      </c>
    </row>
    <row r="58" spans="1:14" hidden="1" x14ac:dyDescent="0.25">
      <c r="A58" t="s">
        <v>23</v>
      </c>
      <c r="B58" t="s">
        <v>149</v>
      </c>
      <c r="C58" t="s">
        <v>150</v>
      </c>
      <c r="D58" t="s">
        <v>113</v>
      </c>
      <c r="E58" t="s">
        <v>151</v>
      </c>
      <c r="F58" t="s">
        <v>152</v>
      </c>
      <c r="G58">
        <v>27084.02</v>
      </c>
      <c r="H58">
        <v>0</v>
      </c>
      <c r="I58">
        <v>0</v>
      </c>
      <c r="J58">
        <v>27084.02</v>
      </c>
      <c r="K58">
        <v>16250.43</v>
      </c>
      <c r="L58" s="1">
        <v>40543</v>
      </c>
      <c r="M58" t="s">
        <v>17</v>
      </c>
    </row>
    <row r="59" spans="1:14" hidden="1" x14ac:dyDescent="0.25">
      <c r="A59" t="s">
        <v>23</v>
      </c>
      <c r="B59" t="s">
        <v>153</v>
      </c>
      <c r="C59" t="s">
        <v>154</v>
      </c>
      <c r="D59" t="s">
        <v>38</v>
      </c>
      <c r="E59" t="s">
        <v>155</v>
      </c>
      <c r="F59" t="s">
        <v>156</v>
      </c>
      <c r="G59">
        <v>600</v>
      </c>
      <c r="H59">
        <v>0</v>
      </c>
      <c r="I59">
        <v>0</v>
      </c>
      <c r="J59">
        <v>600</v>
      </c>
      <c r="K59">
        <v>360</v>
      </c>
      <c r="L59" s="1">
        <v>40359</v>
      </c>
      <c r="M59" t="s">
        <v>17</v>
      </c>
    </row>
    <row r="60" spans="1:14" hidden="1" x14ac:dyDescent="0.25">
      <c r="A60" t="s">
        <v>23</v>
      </c>
      <c r="B60" t="s">
        <v>153</v>
      </c>
      <c r="C60" t="s">
        <v>154</v>
      </c>
      <c r="D60" t="s">
        <v>38</v>
      </c>
      <c r="E60" t="s">
        <v>157</v>
      </c>
      <c r="F60" t="s">
        <v>158</v>
      </c>
      <c r="G60">
        <v>600</v>
      </c>
      <c r="H60">
        <v>0</v>
      </c>
      <c r="I60">
        <v>0</v>
      </c>
      <c r="J60">
        <v>600</v>
      </c>
      <c r="K60">
        <v>360</v>
      </c>
      <c r="L60" s="1">
        <v>40359</v>
      </c>
      <c r="M60" t="s">
        <v>17</v>
      </c>
    </row>
    <row r="61" spans="1:14" hidden="1" x14ac:dyDescent="0.25">
      <c r="A61" t="s">
        <v>23</v>
      </c>
      <c r="B61" t="s">
        <v>153</v>
      </c>
      <c r="C61" t="s">
        <v>154</v>
      </c>
      <c r="D61" t="s">
        <v>38</v>
      </c>
      <c r="E61" t="s">
        <v>159</v>
      </c>
      <c r="F61" t="s">
        <v>160</v>
      </c>
      <c r="G61">
        <v>9285.11</v>
      </c>
      <c r="H61">
        <v>0</v>
      </c>
      <c r="I61">
        <v>0</v>
      </c>
      <c r="J61">
        <v>9285.11</v>
      </c>
      <c r="K61">
        <v>5187.33</v>
      </c>
      <c r="L61" s="1">
        <v>40359</v>
      </c>
      <c r="M61" t="s">
        <v>17</v>
      </c>
    </row>
    <row r="62" spans="1:14" hidden="1" x14ac:dyDescent="0.25">
      <c r="A62" t="s">
        <v>23</v>
      </c>
      <c r="B62" t="s">
        <v>153</v>
      </c>
      <c r="C62" t="s">
        <v>154</v>
      </c>
      <c r="D62" t="s">
        <v>38</v>
      </c>
      <c r="E62" t="s">
        <v>161</v>
      </c>
      <c r="F62" t="s">
        <v>162</v>
      </c>
      <c r="G62">
        <v>8300</v>
      </c>
      <c r="H62">
        <v>0</v>
      </c>
      <c r="I62">
        <v>0</v>
      </c>
      <c r="J62">
        <v>8300</v>
      </c>
      <c r="K62">
        <v>4980</v>
      </c>
      <c r="L62" s="1">
        <v>40421</v>
      </c>
      <c r="M62" t="s">
        <v>17</v>
      </c>
    </row>
    <row r="63" spans="1:14" hidden="1" x14ac:dyDescent="0.25">
      <c r="A63" t="s">
        <v>23</v>
      </c>
      <c r="B63" t="s">
        <v>153</v>
      </c>
      <c r="C63" t="s">
        <v>154</v>
      </c>
      <c r="D63" t="s">
        <v>38</v>
      </c>
      <c r="E63" t="s">
        <v>163</v>
      </c>
      <c r="F63" t="s">
        <v>164</v>
      </c>
      <c r="G63">
        <v>2698.57</v>
      </c>
      <c r="H63">
        <v>0</v>
      </c>
      <c r="I63">
        <v>0</v>
      </c>
      <c r="J63">
        <v>2698.57</v>
      </c>
      <c r="K63">
        <v>1619.16</v>
      </c>
      <c r="L63" s="1">
        <v>40543</v>
      </c>
      <c r="M63" t="s">
        <v>17</v>
      </c>
    </row>
    <row r="64" spans="1:14" hidden="1" x14ac:dyDescent="0.25">
      <c r="A64" t="s">
        <v>23</v>
      </c>
      <c r="B64" t="s">
        <v>165</v>
      </c>
      <c r="C64" t="s">
        <v>166</v>
      </c>
      <c r="D64" t="s">
        <v>38</v>
      </c>
      <c r="E64" t="s">
        <v>113</v>
      </c>
      <c r="F64" t="s">
        <v>167</v>
      </c>
      <c r="G64">
        <v>10362</v>
      </c>
      <c r="H64">
        <v>0</v>
      </c>
      <c r="I64">
        <v>0</v>
      </c>
      <c r="J64">
        <v>10362</v>
      </c>
      <c r="K64">
        <v>6217.2</v>
      </c>
      <c r="L64" s="1">
        <v>40329</v>
      </c>
      <c r="M64" t="s">
        <v>17</v>
      </c>
    </row>
    <row r="65" spans="1:13" hidden="1" x14ac:dyDescent="0.25">
      <c r="A65" t="s">
        <v>23</v>
      </c>
      <c r="B65" t="s">
        <v>168</v>
      </c>
      <c r="C65" t="s">
        <v>169</v>
      </c>
      <c r="D65" t="s">
        <v>38</v>
      </c>
      <c r="E65" t="s">
        <v>38</v>
      </c>
      <c r="F65" t="s">
        <v>170</v>
      </c>
      <c r="G65">
        <v>129775</v>
      </c>
      <c r="H65">
        <v>0</v>
      </c>
      <c r="I65">
        <v>0</v>
      </c>
      <c r="J65">
        <v>129775</v>
      </c>
      <c r="K65">
        <v>12977.5</v>
      </c>
      <c r="L65" s="1">
        <v>40299</v>
      </c>
      <c r="M65" t="s">
        <v>17</v>
      </c>
    </row>
    <row r="66" spans="1:13" hidden="1" x14ac:dyDescent="0.25">
      <c r="A66" t="s">
        <v>23</v>
      </c>
      <c r="B66" t="s">
        <v>168</v>
      </c>
      <c r="C66" t="s">
        <v>169</v>
      </c>
      <c r="D66" t="s">
        <v>38</v>
      </c>
      <c r="E66" t="s">
        <v>113</v>
      </c>
      <c r="F66" t="s">
        <v>171</v>
      </c>
      <c r="G66">
        <v>282182.11</v>
      </c>
      <c r="H66">
        <v>0</v>
      </c>
      <c r="I66">
        <v>0</v>
      </c>
      <c r="J66">
        <v>282182.11</v>
      </c>
      <c r="K66">
        <v>28218.23</v>
      </c>
      <c r="L66" s="1">
        <v>40299</v>
      </c>
      <c r="M66" t="s">
        <v>17</v>
      </c>
    </row>
    <row r="67" spans="1:13" hidden="1" x14ac:dyDescent="0.25">
      <c r="A67" t="s">
        <v>23</v>
      </c>
      <c r="B67" t="s">
        <v>168</v>
      </c>
      <c r="C67" t="s">
        <v>169</v>
      </c>
      <c r="D67" t="s">
        <v>38</v>
      </c>
      <c r="E67" t="s">
        <v>20</v>
      </c>
      <c r="F67" t="s">
        <v>172</v>
      </c>
      <c r="G67">
        <v>1802647.7</v>
      </c>
      <c r="H67">
        <v>0</v>
      </c>
      <c r="I67">
        <v>0</v>
      </c>
      <c r="J67">
        <v>1802647.7</v>
      </c>
      <c r="K67">
        <v>180264.78</v>
      </c>
      <c r="L67" s="1">
        <v>40299</v>
      </c>
      <c r="M67" t="s">
        <v>17</v>
      </c>
    </row>
    <row r="68" spans="1:13" hidden="1" x14ac:dyDescent="0.25">
      <c r="A68" t="s">
        <v>23</v>
      </c>
      <c r="B68" t="s">
        <v>168</v>
      </c>
      <c r="C68" t="s">
        <v>169</v>
      </c>
      <c r="D68" t="s">
        <v>38</v>
      </c>
      <c r="E68" t="s">
        <v>41</v>
      </c>
      <c r="F68" t="s">
        <v>173</v>
      </c>
      <c r="G68">
        <v>499577.38</v>
      </c>
      <c r="H68">
        <v>0</v>
      </c>
      <c r="I68">
        <v>0</v>
      </c>
      <c r="J68">
        <v>499577.38</v>
      </c>
      <c r="K68">
        <v>49957.75</v>
      </c>
      <c r="L68" s="1">
        <v>40299</v>
      </c>
      <c r="M68" t="s">
        <v>17</v>
      </c>
    </row>
    <row r="69" spans="1:13" hidden="1" x14ac:dyDescent="0.25">
      <c r="A69" t="s">
        <v>23</v>
      </c>
      <c r="B69" t="s">
        <v>168</v>
      </c>
      <c r="C69" t="s">
        <v>169</v>
      </c>
      <c r="D69" t="s">
        <v>38</v>
      </c>
      <c r="E69" t="s">
        <v>114</v>
      </c>
      <c r="F69" t="s">
        <v>174</v>
      </c>
      <c r="G69">
        <v>86904.4</v>
      </c>
      <c r="H69">
        <v>0</v>
      </c>
      <c r="I69">
        <v>0</v>
      </c>
      <c r="J69">
        <v>86904.4</v>
      </c>
      <c r="K69">
        <v>8690.4500000000007</v>
      </c>
      <c r="L69" s="1">
        <v>40299</v>
      </c>
      <c r="M69" t="s">
        <v>17</v>
      </c>
    </row>
    <row r="70" spans="1:13" hidden="1" x14ac:dyDescent="0.25">
      <c r="A70" t="s">
        <v>23</v>
      </c>
      <c r="B70" t="s">
        <v>168</v>
      </c>
      <c r="C70" t="s">
        <v>169</v>
      </c>
      <c r="D70" t="s">
        <v>38</v>
      </c>
      <c r="E70" t="s">
        <v>116</v>
      </c>
      <c r="F70" t="s">
        <v>175</v>
      </c>
      <c r="G70">
        <v>2979440.12</v>
      </c>
      <c r="H70">
        <v>0</v>
      </c>
      <c r="I70">
        <v>0</v>
      </c>
      <c r="J70">
        <v>2979440.12</v>
      </c>
      <c r="K70">
        <v>297944.03000000003</v>
      </c>
      <c r="L70" s="1">
        <v>40299</v>
      </c>
      <c r="M70" t="s">
        <v>17</v>
      </c>
    </row>
    <row r="71" spans="1:13" hidden="1" x14ac:dyDescent="0.25">
      <c r="A71" t="s">
        <v>23</v>
      </c>
      <c r="B71" t="s">
        <v>168</v>
      </c>
      <c r="C71" t="s">
        <v>169</v>
      </c>
      <c r="D71" t="s">
        <v>38</v>
      </c>
      <c r="E71" t="s">
        <v>118</v>
      </c>
      <c r="F71" t="s">
        <v>176</v>
      </c>
      <c r="G71">
        <v>3111473.29</v>
      </c>
      <c r="H71">
        <v>0</v>
      </c>
      <c r="I71">
        <v>0</v>
      </c>
      <c r="J71">
        <v>3111473.29</v>
      </c>
      <c r="K71">
        <v>311147.34999999998</v>
      </c>
      <c r="L71" s="1">
        <v>40299</v>
      </c>
      <c r="M71" t="s">
        <v>17</v>
      </c>
    </row>
    <row r="72" spans="1:13" hidden="1" x14ac:dyDescent="0.25">
      <c r="A72" t="s">
        <v>23</v>
      </c>
      <c r="B72" t="s">
        <v>168</v>
      </c>
      <c r="C72" t="s">
        <v>169</v>
      </c>
      <c r="D72" t="s">
        <v>38</v>
      </c>
      <c r="E72" t="s">
        <v>120</v>
      </c>
      <c r="F72" t="s">
        <v>75</v>
      </c>
      <c r="G72">
        <v>118000</v>
      </c>
      <c r="H72">
        <v>0</v>
      </c>
      <c r="I72">
        <v>0</v>
      </c>
      <c r="J72">
        <v>118000</v>
      </c>
      <c r="K72">
        <v>11800</v>
      </c>
      <c r="L72" s="1">
        <v>40299</v>
      </c>
      <c r="M72" t="s">
        <v>17</v>
      </c>
    </row>
    <row r="73" spans="1:13" hidden="1" x14ac:dyDescent="0.25">
      <c r="A73" t="s">
        <v>23</v>
      </c>
      <c r="B73" t="s">
        <v>168</v>
      </c>
      <c r="C73" t="s">
        <v>169</v>
      </c>
      <c r="D73" t="s">
        <v>38</v>
      </c>
      <c r="E73" t="s">
        <v>177</v>
      </c>
      <c r="F73" t="s">
        <v>178</v>
      </c>
      <c r="G73">
        <v>4695</v>
      </c>
      <c r="H73">
        <v>0</v>
      </c>
      <c r="I73">
        <v>0</v>
      </c>
      <c r="J73">
        <v>4695</v>
      </c>
      <c r="K73">
        <v>469.5</v>
      </c>
      <c r="L73" s="1">
        <v>40543</v>
      </c>
      <c r="M73" t="s">
        <v>17</v>
      </c>
    </row>
    <row r="74" spans="1:13" hidden="1" x14ac:dyDescent="0.25">
      <c r="A74" t="s">
        <v>23</v>
      </c>
      <c r="B74" t="s">
        <v>168</v>
      </c>
      <c r="C74" t="s">
        <v>150</v>
      </c>
      <c r="D74" t="s">
        <v>113</v>
      </c>
      <c r="E74" t="s">
        <v>179</v>
      </c>
      <c r="F74" t="s">
        <v>180</v>
      </c>
      <c r="G74">
        <v>14500</v>
      </c>
      <c r="H74">
        <v>0</v>
      </c>
      <c r="I74">
        <v>0</v>
      </c>
      <c r="J74">
        <v>14500</v>
      </c>
      <c r="K74">
        <v>8700</v>
      </c>
      <c r="L74" s="1">
        <v>40543</v>
      </c>
      <c r="M74" t="s">
        <v>17</v>
      </c>
    </row>
    <row r="75" spans="1:13" hidden="1" x14ac:dyDescent="0.25">
      <c r="A75" t="s">
        <v>23</v>
      </c>
      <c r="B75" t="s">
        <v>168</v>
      </c>
      <c r="C75" t="s">
        <v>169</v>
      </c>
      <c r="D75" t="s">
        <v>38</v>
      </c>
      <c r="E75" t="s">
        <v>181</v>
      </c>
      <c r="F75" t="s">
        <v>182</v>
      </c>
      <c r="G75">
        <v>44297</v>
      </c>
      <c r="H75">
        <v>0</v>
      </c>
      <c r="I75">
        <v>0</v>
      </c>
      <c r="J75">
        <v>44297</v>
      </c>
      <c r="K75">
        <v>3694.38</v>
      </c>
      <c r="L75" s="1">
        <v>40544</v>
      </c>
      <c r="M75" t="s">
        <v>17</v>
      </c>
    </row>
    <row r="76" spans="1:13" hidden="1" x14ac:dyDescent="0.25">
      <c r="A76" t="s">
        <v>23</v>
      </c>
      <c r="B76" t="s">
        <v>168</v>
      </c>
      <c r="C76" t="s">
        <v>169</v>
      </c>
      <c r="D76" t="s">
        <v>38</v>
      </c>
      <c r="E76" t="s">
        <v>183</v>
      </c>
      <c r="F76" t="s">
        <v>184</v>
      </c>
      <c r="G76">
        <v>24500</v>
      </c>
      <c r="H76">
        <v>0</v>
      </c>
      <c r="I76">
        <v>0</v>
      </c>
      <c r="J76">
        <v>24500</v>
      </c>
      <c r="K76">
        <v>2043.3</v>
      </c>
      <c r="L76" s="1">
        <v>40564</v>
      </c>
      <c r="M76" t="s">
        <v>17</v>
      </c>
    </row>
    <row r="77" spans="1:13" hidden="1" x14ac:dyDescent="0.25">
      <c r="A77" t="s">
        <v>23</v>
      </c>
      <c r="B77" t="s">
        <v>168</v>
      </c>
      <c r="C77" t="s">
        <v>169</v>
      </c>
      <c r="D77" t="s">
        <v>38</v>
      </c>
      <c r="E77" t="s">
        <v>185</v>
      </c>
      <c r="F77" t="s">
        <v>186</v>
      </c>
      <c r="G77">
        <v>2288</v>
      </c>
      <c r="H77">
        <v>0</v>
      </c>
      <c r="I77">
        <v>0</v>
      </c>
      <c r="J77">
        <v>2288</v>
      </c>
      <c r="K77">
        <v>190.82</v>
      </c>
      <c r="L77" s="1">
        <v>40681</v>
      </c>
      <c r="M77" t="s">
        <v>17</v>
      </c>
    </row>
    <row r="78" spans="1:13" hidden="1" x14ac:dyDescent="0.25">
      <c r="A78" t="s">
        <v>23</v>
      </c>
      <c r="B78" t="s">
        <v>168</v>
      </c>
      <c r="C78" t="s">
        <v>169</v>
      </c>
      <c r="D78" t="s">
        <v>38</v>
      </c>
      <c r="E78" t="s">
        <v>187</v>
      </c>
      <c r="F78" t="s">
        <v>188</v>
      </c>
      <c r="G78">
        <v>0</v>
      </c>
      <c r="H78">
        <v>1300</v>
      </c>
      <c r="I78">
        <v>0</v>
      </c>
      <c r="J78">
        <v>1300</v>
      </c>
      <c r="K78">
        <v>56.55</v>
      </c>
      <c r="L78" s="1">
        <v>41031</v>
      </c>
      <c r="M78" t="s">
        <v>17</v>
      </c>
    </row>
    <row r="79" spans="1:13" hidden="1" x14ac:dyDescent="0.25">
      <c r="A79" t="s">
        <v>23</v>
      </c>
      <c r="B79" t="s">
        <v>189</v>
      </c>
      <c r="C79" t="s">
        <v>150</v>
      </c>
      <c r="D79" t="s">
        <v>113</v>
      </c>
      <c r="E79" t="s">
        <v>190</v>
      </c>
      <c r="F79" t="s">
        <v>191</v>
      </c>
      <c r="G79">
        <v>54622.93</v>
      </c>
      <c r="H79">
        <v>0</v>
      </c>
      <c r="I79">
        <v>0</v>
      </c>
      <c r="J79">
        <v>54622.93</v>
      </c>
      <c r="K79">
        <v>32773.769999999997</v>
      </c>
      <c r="L79" s="1">
        <v>40543</v>
      </c>
      <c r="M79" t="s">
        <v>17</v>
      </c>
    </row>
    <row r="80" spans="1:13" hidden="1" x14ac:dyDescent="0.25">
      <c r="A80" t="s">
        <v>23</v>
      </c>
      <c r="B80" t="s">
        <v>192</v>
      </c>
      <c r="C80" t="s">
        <v>166</v>
      </c>
      <c r="D80" t="s">
        <v>113</v>
      </c>
      <c r="E80" t="s">
        <v>193</v>
      </c>
      <c r="F80" t="s">
        <v>194</v>
      </c>
      <c r="G80">
        <v>64205</v>
      </c>
      <c r="H80">
        <v>0</v>
      </c>
      <c r="I80">
        <v>0</v>
      </c>
      <c r="J80">
        <v>64205</v>
      </c>
      <c r="K80">
        <v>38523</v>
      </c>
      <c r="L80" s="1">
        <v>40543</v>
      </c>
      <c r="M80" t="s">
        <v>17</v>
      </c>
    </row>
    <row r="81" spans="1:14" hidden="1" x14ac:dyDescent="0.25">
      <c r="A81" t="s">
        <v>23</v>
      </c>
      <c r="B81" t="s">
        <v>195</v>
      </c>
      <c r="C81" t="s">
        <v>169</v>
      </c>
      <c r="D81" t="s">
        <v>38</v>
      </c>
      <c r="E81" t="s">
        <v>196</v>
      </c>
      <c r="F81" t="s">
        <v>197</v>
      </c>
      <c r="G81">
        <v>61305.440000000002</v>
      </c>
      <c r="H81">
        <v>0</v>
      </c>
      <c r="I81">
        <v>0</v>
      </c>
      <c r="J81">
        <v>61305.440000000002</v>
      </c>
      <c r="K81">
        <v>5818.55</v>
      </c>
      <c r="L81" s="1">
        <v>40179</v>
      </c>
      <c r="M81" t="s">
        <v>17</v>
      </c>
    </row>
    <row r="82" spans="1:14" hidden="1" x14ac:dyDescent="0.25">
      <c r="A82" t="s">
        <v>23</v>
      </c>
      <c r="B82" t="s">
        <v>195</v>
      </c>
      <c r="C82" t="s">
        <v>169</v>
      </c>
      <c r="D82" t="s">
        <v>38</v>
      </c>
      <c r="E82" t="s">
        <v>198</v>
      </c>
      <c r="F82" t="s">
        <v>199</v>
      </c>
      <c r="G82">
        <v>14350</v>
      </c>
      <c r="H82">
        <v>0</v>
      </c>
      <c r="I82">
        <v>0</v>
      </c>
      <c r="J82">
        <v>14350</v>
      </c>
      <c r="K82">
        <v>1196.8</v>
      </c>
      <c r="L82" s="1">
        <v>40574</v>
      </c>
      <c r="M82" t="s">
        <v>17</v>
      </c>
    </row>
    <row r="83" spans="1:14" hidden="1" x14ac:dyDescent="0.25">
      <c r="A83" t="s">
        <v>23</v>
      </c>
      <c r="B83" t="s">
        <v>195</v>
      </c>
      <c r="C83" t="s">
        <v>169</v>
      </c>
      <c r="D83" t="s">
        <v>38</v>
      </c>
      <c r="E83" t="s">
        <v>200</v>
      </c>
      <c r="F83" t="s">
        <v>199</v>
      </c>
      <c r="G83">
        <v>0</v>
      </c>
      <c r="H83">
        <v>1570</v>
      </c>
      <c r="I83">
        <v>0</v>
      </c>
      <c r="J83">
        <v>1570</v>
      </c>
      <c r="K83">
        <v>68.3</v>
      </c>
      <c r="L83" s="1">
        <v>41129</v>
      </c>
      <c r="M83" t="s">
        <v>17</v>
      </c>
    </row>
    <row r="84" spans="1:14" x14ac:dyDescent="0.25">
      <c r="A84" t="s">
        <v>23</v>
      </c>
      <c r="B84" t="s">
        <v>201</v>
      </c>
      <c r="C84" t="s">
        <v>112</v>
      </c>
      <c r="D84" t="s">
        <v>113</v>
      </c>
      <c r="E84" t="s">
        <v>202</v>
      </c>
      <c r="F84" t="s">
        <v>203</v>
      </c>
      <c r="G84">
        <v>973</v>
      </c>
      <c r="H84">
        <v>0</v>
      </c>
      <c r="I84">
        <v>0</v>
      </c>
      <c r="J84">
        <v>973</v>
      </c>
      <c r="K84">
        <v>486.5</v>
      </c>
      <c r="L84" s="1">
        <v>40374</v>
      </c>
      <c r="M84" s="6">
        <f t="shared" ref="M84:M89" si="1">J84-K84</f>
        <v>486.5</v>
      </c>
    </row>
    <row r="85" spans="1:14" x14ac:dyDescent="0.25">
      <c r="A85" t="s">
        <v>23</v>
      </c>
      <c r="B85" t="s">
        <v>201</v>
      </c>
      <c r="C85" t="s">
        <v>112</v>
      </c>
      <c r="D85" t="s">
        <v>113</v>
      </c>
      <c r="E85" t="s">
        <v>204</v>
      </c>
      <c r="F85" t="s">
        <v>205</v>
      </c>
      <c r="G85">
        <v>15420</v>
      </c>
      <c r="H85">
        <v>0</v>
      </c>
      <c r="I85">
        <v>0</v>
      </c>
      <c r="J85">
        <v>15420</v>
      </c>
      <c r="K85">
        <v>7710</v>
      </c>
      <c r="L85" s="1">
        <v>40374</v>
      </c>
      <c r="M85" s="6">
        <f t="shared" si="1"/>
        <v>7710</v>
      </c>
    </row>
    <row r="86" spans="1:14" x14ac:dyDescent="0.25">
      <c r="A86" t="s">
        <v>23</v>
      </c>
      <c r="B86" t="s">
        <v>201</v>
      </c>
      <c r="C86" t="s">
        <v>112</v>
      </c>
      <c r="D86" t="s">
        <v>113</v>
      </c>
      <c r="E86" t="s">
        <v>206</v>
      </c>
      <c r="F86" t="s">
        <v>205</v>
      </c>
      <c r="G86">
        <v>1576</v>
      </c>
      <c r="H86">
        <v>0</v>
      </c>
      <c r="I86">
        <v>0</v>
      </c>
      <c r="J86">
        <v>1576</v>
      </c>
      <c r="K86">
        <v>788</v>
      </c>
      <c r="L86" s="1">
        <v>40385</v>
      </c>
      <c r="M86" s="6">
        <f t="shared" si="1"/>
        <v>788</v>
      </c>
    </row>
    <row r="87" spans="1:14" x14ac:dyDescent="0.25">
      <c r="A87" t="s">
        <v>23</v>
      </c>
      <c r="B87" t="s">
        <v>201</v>
      </c>
      <c r="C87" t="s">
        <v>112</v>
      </c>
      <c r="D87" t="s">
        <v>113</v>
      </c>
      <c r="E87" t="s">
        <v>207</v>
      </c>
      <c r="F87" t="s">
        <v>208</v>
      </c>
      <c r="G87">
        <v>307.83</v>
      </c>
      <c r="H87">
        <v>0</v>
      </c>
      <c r="I87">
        <v>0</v>
      </c>
      <c r="J87">
        <v>307.83</v>
      </c>
      <c r="K87">
        <v>153.93</v>
      </c>
      <c r="L87" s="1">
        <v>40400</v>
      </c>
      <c r="M87" s="6">
        <f t="shared" si="1"/>
        <v>153.89999999999998</v>
      </c>
    </row>
    <row r="88" spans="1:14" x14ac:dyDescent="0.25">
      <c r="A88" t="s">
        <v>23</v>
      </c>
      <c r="B88" t="s">
        <v>201</v>
      </c>
      <c r="C88" t="s">
        <v>112</v>
      </c>
      <c r="D88" t="s">
        <v>113</v>
      </c>
      <c r="E88" t="s">
        <v>209</v>
      </c>
      <c r="F88" t="s">
        <v>210</v>
      </c>
      <c r="G88">
        <v>1450</v>
      </c>
      <c r="H88">
        <v>0</v>
      </c>
      <c r="I88">
        <v>0</v>
      </c>
      <c r="J88">
        <v>1450</v>
      </c>
      <c r="K88">
        <v>725</v>
      </c>
      <c r="L88" s="1">
        <v>40448</v>
      </c>
      <c r="M88" s="6">
        <f t="shared" si="1"/>
        <v>725</v>
      </c>
    </row>
    <row r="89" spans="1:14" x14ac:dyDescent="0.25">
      <c r="A89" t="s">
        <v>23</v>
      </c>
      <c r="B89" t="s">
        <v>201</v>
      </c>
      <c r="C89" t="s">
        <v>112</v>
      </c>
      <c r="D89" t="s">
        <v>113</v>
      </c>
      <c r="E89" t="s">
        <v>211</v>
      </c>
      <c r="F89" t="s">
        <v>212</v>
      </c>
      <c r="G89">
        <v>2193</v>
      </c>
      <c r="H89">
        <v>0</v>
      </c>
      <c r="I89">
        <v>0</v>
      </c>
      <c r="J89">
        <v>2193</v>
      </c>
      <c r="K89">
        <v>1096.5</v>
      </c>
      <c r="L89" s="1">
        <v>40448</v>
      </c>
      <c r="M89" s="6">
        <f t="shared" si="1"/>
        <v>1096.5</v>
      </c>
    </row>
    <row r="90" spans="1:14" hidden="1" x14ac:dyDescent="0.25">
      <c r="A90" t="s">
        <v>213</v>
      </c>
      <c r="B90" t="s">
        <v>189</v>
      </c>
      <c r="C90" t="s">
        <v>150</v>
      </c>
      <c r="D90" t="s">
        <v>113</v>
      </c>
      <c r="E90" t="s">
        <v>214</v>
      </c>
      <c r="F90" t="s">
        <v>215</v>
      </c>
      <c r="G90">
        <v>702.07</v>
      </c>
      <c r="H90">
        <v>0</v>
      </c>
      <c r="I90">
        <v>0</v>
      </c>
      <c r="J90">
        <v>702.07</v>
      </c>
      <c r="K90">
        <v>421.26</v>
      </c>
      <c r="L90" s="1">
        <v>40543</v>
      </c>
      <c r="M90" t="s">
        <v>17</v>
      </c>
    </row>
    <row r="91" spans="1:14" hidden="1" x14ac:dyDescent="0.25">
      <c r="A91" t="s">
        <v>213</v>
      </c>
      <c r="B91" t="s">
        <v>189</v>
      </c>
      <c r="C91" t="s">
        <v>150</v>
      </c>
      <c r="D91" t="s">
        <v>113</v>
      </c>
      <c r="E91" t="s">
        <v>216</v>
      </c>
      <c r="F91" t="s">
        <v>217</v>
      </c>
      <c r="G91">
        <v>5000</v>
      </c>
      <c r="H91">
        <v>0</v>
      </c>
      <c r="I91">
        <v>0</v>
      </c>
      <c r="J91">
        <v>5000</v>
      </c>
      <c r="K91">
        <v>3000</v>
      </c>
      <c r="L91" s="1">
        <v>40543</v>
      </c>
      <c r="M91" t="s">
        <v>17</v>
      </c>
    </row>
    <row r="92" spans="1:14" hidden="1" x14ac:dyDescent="0.25">
      <c r="A92" t="s">
        <v>213</v>
      </c>
      <c r="B92" t="s">
        <v>189</v>
      </c>
      <c r="C92" t="s">
        <v>150</v>
      </c>
      <c r="D92" t="s">
        <v>113</v>
      </c>
      <c r="E92" t="s">
        <v>218</v>
      </c>
      <c r="F92" t="s">
        <v>219</v>
      </c>
      <c r="G92">
        <v>18566.560000000001</v>
      </c>
      <c r="H92">
        <v>0</v>
      </c>
      <c r="I92">
        <v>0</v>
      </c>
      <c r="J92">
        <v>18566.560000000001</v>
      </c>
      <c r="K92">
        <v>11139.96</v>
      </c>
      <c r="L92" s="1">
        <v>40543</v>
      </c>
      <c r="M92" t="s">
        <v>17</v>
      </c>
    </row>
    <row r="93" spans="1:14" x14ac:dyDescent="0.25">
      <c r="A93" s="2"/>
      <c r="B93" s="2"/>
      <c r="C93" s="2"/>
      <c r="D93" s="2"/>
      <c r="E93" s="2"/>
      <c r="F93" s="2"/>
      <c r="G93" s="4">
        <f>SUBTOTAL(9,G2:G92)</f>
        <v>48137.83</v>
      </c>
      <c r="H93" s="4">
        <f t="shared" ref="H93:J93" si="2">SUBTOTAL(9,H2:H92)</f>
        <v>1818.18</v>
      </c>
      <c r="I93" s="4">
        <f t="shared" si="2"/>
        <v>4710</v>
      </c>
      <c r="J93" s="4">
        <f t="shared" si="2"/>
        <v>45246.01</v>
      </c>
      <c r="K93" s="4">
        <f t="shared" ref="K93:M93" si="3">SUBTOTAL(9,K2:K92)</f>
        <v>21823.03</v>
      </c>
      <c r="L93" s="3"/>
      <c r="M93" s="9">
        <f t="shared" si="3"/>
        <v>23422.980000000003</v>
      </c>
      <c r="N93" s="2"/>
    </row>
    <row r="97" spans="6:6" x14ac:dyDescent="0.25">
      <c r="F97" s="5" t="s">
        <v>228</v>
      </c>
    </row>
  </sheetData>
  <pageMargins left="0.11811023622047245" right="0.11811023622047245" top="0.15748031496062992" bottom="0.15748031496062992" header="0.31496062992125984" footer="0.31496062992125984"/>
  <pageSetup paperSize="9" scale="6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C1" workbookViewId="0">
      <selection activeCell="I99" sqref="I99"/>
    </sheetView>
  </sheetViews>
  <sheetFormatPr defaultRowHeight="15" x14ac:dyDescent="0.25"/>
  <cols>
    <col min="1" max="1" width="13.28515625" bestFit="1" customWidth="1"/>
    <col min="2" max="2" width="10.5703125" bestFit="1" customWidth="1"/>
    <col min="3" max="3" width="10.7109375" bestFit="1" customWidth="1"/>
    <col min="4" max="4" width="10.5703125" bestFit="1" customWidth="1"/>
    <col min="5" max="5" width="10.42578125" bestFit="1" customWidth="1"/>
    <col min="6" max="6" width="25.140625" bestFit="1" customWidth="1"/>
    <col min="7" max="7" width="12.7109375" bestFit="1" customWidth="1"/>
    <col min="8" max="8" width="10.42578125" bestFit="1" customWidth="1"/>
    <col min="9" max="9" width="8.85546875" customWidth="1"/>
    <col min="10" max="10" width="12.7109375" bestFit="1" customWidth="1"/>
    <col min="11" max="11" width="11.7109375" customWidth="1"/>
    <col min="12" max="12" width="16.5703125" bestFit="1" customWidth="1"/>
    <col min="13" max="13" width="12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222</v>
      </c>
      <c r="H1" t="s">
        <v>223</v>
      </c>
      <c r="I1" t="s">
        <v>224</v>
      </c>
      <c r="J1" t="s">
        <v>225</v>
      </c>
      <c r="K1" t="s">
        <v>221</v>
      </c>
      <c r="L1" t="s">
        <v>15</v>
      </c>
      <c r="M1" s="6" t="s">
        <v>220</v>
      </c>
    </row>
    <row r="2" spans="1:13" hidden="1" x14ac:dyDescent="0.25">
      <c r="A2" t="s">
        <v>23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>
        <v>0</v>
      </c>
      <c r="H2">
        <v>1190</v>
      </c>
      <c r="I2">
        <v>0</v>
      </c>
      <c r="J2">
        <v>1190</v>
      </c>
      <c r="K2">
        <v>148.75</v>
      </c>
      <c r="L2" s="1">
        <v>40939</v>
      </c>
      <c r="M2" t="s">
        <v>17</v>
      </c>
    </row>
    <row r="3" spans="1:13" x14ac:dyDescent="0.2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>
        <v>58618</v>
      </c>
      <c r="H3">
        <v>35400</v>
      </c>
      <c r="I3">
        <v>0</v>
      </c>
      <c r="J3">
        <v>94018</v>
      </c>
      <c r="K3">
        <v>14555.6</v>
      </c>
      <c r="L3" s="1">
        <v>40179</v>
      </c>
      <c r="M3" s="6">
        <f>J3-K3</f>
        <v>79462.399999999994</v>
      </c>
    </row>
    <row r="4" spans="1:13" x14ac:dyDescent="0.25">
      <c r="A4" t="s">
        <v>23</v>
      </c>
      <c r="B4" t="s">
        <v>24</v>
      </c>
      <c r="C4" t="s">
        <v>25</v>
      </c>
      <c r="D4" t="s">
        <v>29</v>
      </c>
      <c r="E4" t="s">
        <v>30</v>
      </c>
      <c r="F4" t="s">
        <v>31</v>
      </c>
      <c r="G4">
        <v>21300</v>
      </c>
      <c r="H4">
        <v>18900</v>
      </c>
      <c r="I4">
        <v>0</v>
      </c>
      <c r="J4">
        <v>40200</v>
      </c>
      <c r="K4">
        <v>5772</v>
      </c>
      <c r="L4" s="1">
        <v>40390</v>
      </c>
      <c r="M4" s="6">
        <f t="shared" ref="M4:M6" si="0">J4-K4</f>
        <v>34428</v>
      </c>
    </row>
    <row r="5" spans="1:13" x14ac:dyDescent="0.25">
      <c r="A5" t="s">
        <v>23</v>
      </c>
      <c r="B5" t="s">
        <v>24</v>
      </c>
      <c r="C5" t="s">
        <v>25</v>
      </c>
      <c r="D5" t="s">
        <v>32</v>
      </c>
      <c r="E5" t="s">
        <v>33</v>
      </c>
      <c r="F5" t="s">
        <v>34</v>
      </c>
      <c r="G5">
        <v>2305</v>
      </c>
      <c r="H5">
        <v>0</v>
      </c>
      <c r="I5">
        <v>0</v>
      </c>
      <c r="J5">
        <v>2305</v>
      </c>
      <c r="K5">
        <v>691.5</v>
      </c>
      <c r="L5" s="1">
        <v>40422</v>
      </c>
      <c r="M5" s="6">
        <f t="shared" si="0"/>
        <v>1613.5</v>
      </c>
    </row>
    <row r="6" spans="1:13" x14ac:dyDescent="0.25">
      <c r="A6" t="s">
        <v>23</v>
      </c>
      <c r="B6" t="s">
        <v>24</v>
      </c>
      <c r="C6" t="s">
        <v>25</v>
      </c>
      <c r="D6" t="s">
        <v>29</v>
      </c>
      <c r="E6" t="s">
        <v>35</v>
      </c>
      <c r="F6" t="s">
        <v>36</v>
      </c>
      <c r="G6">
        <v>1250</v>
      </c>
      <c r="H6">
        <v>0</v>
      </c>
      <c r="I6">
        <v>0</v>
      </c>
      <c r="J6">
        <v>1250</v>
      </c>
      <c r="K6">
        <v>250</v>
      </c>
      <c r="L6" s="1">
        <v>40543</v>
      </c>
      <c r="M6" s="6">
        <f t="shared" si="0"/>
        <v>1000</v>
      </c>
    </row>
    <row r="7" spans="1:13" hidden="1" x14ac:dyDescent="0.25">
      <c r="A7" t="s">
        <v>23</v>
      </c>
      <c r="B7" t="s">
        <v>37</v>
      </c>
      <c r="C7" t="s">
        <v>19</v>
      </c>
      <c r="D7" t="s">
        <v>38</v>
      </c>
      <c r="E7" t="s">
        <v>39</v>
      </c>
      <c r="F7" t="s">
        <v>40</v>
      </c>
      <c r="G7">
        <v>11040</v>
      </c>
      <c r="H7">
        <v>0</v>
      </c>
      <c r="I7">
        <v>0</v>
      </c>
      <c r="J7">
        <v>11040</v>
      </c>
      <c r="K7">
        <v>2760</v>
      </c>
      <c r="L7" s="1">
        <v>40329</v>
      </c>
      <c r="M7" t="s">
        <v>17</v>
      </c>
    </row>
    <row r="8" spans="1:13" hidden="1" x14ac:dyDescent="0.25">
      <c r="A8" t="s">
        <v>23</v>
      </c>
      <c r="B8" t="s">
        <v>37</v>
      </c>
      <c r="C8" t="s">
        <v>19</v>
      </c>
      <c r="D8" t="s">
        <v>38</v>
      </c>
      <c r="E8" t="s">
        <v>41</v>
      </c>
      <c r="F8" t="s">
        <v>42</v>
      </c>
      <c r="G8">
        <v>283878.62</v>
      </c>
      <c r="H8">
        <v>92736.67</v>
      </c>
      <c r="I8">
        <v>1950</v>
      </c>
      <c r="J8">
        <v>374665.29</v>
      </c>
      <c r="K8">
        <v>79755.839999999997</v>
      </c>
      <c r="L8" s="1">
        <v>40338</v>
      </c>
      <c r="M8" t="s">
        <v>17</v>
      </c>
    </row>
    <row r="9" spans="1:13" hidden="1" x14ac:dyDescent="0.25">
      <c r="A9" t="s">
        <v>23</v>
      </c>
      <c r="B9" t="s">
        <v>37</v>
      </c>
      <c r="C9" t="s">
        <v>19</v>
      </c>
      <c r="D9" t="s">
        <v>38</v>
      </c>
      <c r="E9" t="s">
        <v>43</v>
      </c>
      <c r="F9" t="s">
        <v>44</v>
      </c>
      <c r="G9">
        <v>49.8</v>
      </c>
      <c r="H9">
        <v>0</v>
      </c>
      <c r="I9">
        <v>0</v>
      </c>
      <c r="J9">
        <v>49.8</v>
      </c>
      <c r="K9">
        <v>12.45</v>
      </c>
      <c r="L9" s="1">
        <v>40430</v>
      </c>
      <c r="M9" t="s">
        <v>17</v>
      </c>
    </row>
    <row r="10" spans="1:13" hidden="1" x14ac:dyDescent="0.25">
      <c r="A10" t="s">
        <v>23</v>
      </c>
      <c r="B10" t="s">
        <v>37</v>
      </c>
      <c r="C10" t="s">
        <v>19</v>
      </c>
      <c r="D10" t="s">
        <v>38</v>
      </c>
      <c r="E10" t="s">
        <v>45</v>
      </c>
      <c r="F10" t="s">
        <v>46</v>
      </c>
      <c r="G10">
        <v>63360</v>
      </c>
      <c r="H10">
        <v>0</v>
      </c>
      <c r="I10">
        <v>0</v>
      </c>
      <c r="J10">
        <v>63360</v>
      </c>
      <c r="K10">
        <v>15840</v>
      </c>
      <c r="L10" s="1">
        <v>40482</v>
      </c>
      <c r="M10" t="s">
        <v>17</v>
      </c>
    </row>
    <row r="11" spans="1:13" hidden="1" x14ac:dyDescent="0.25">
      <c r="A11" t="s">
        <v>23</v>
      </c>
      <c r="B11" t="s">
        <v>37</v>
      </c>
      <c r="C11" t="s">
        <v>19</v>
      </c>
      <c r="D11" t="s">
        <v>38</v>
      </c>
      <c r="E11" t="s">
        <v>47</v>
      </c>
      <c r="F11" t="s">
        <v>48</v>
      </c>
      <c r="G11">
        <v>16279.2</v>
      </c>
      <c r="H11">
        <v>0</v>
      </c>
      <c r="I11">
        <v>0</v>
      </c>
      <c r="J11">
        <v>16279.2</v>
      </c>
      <c r="K11">
        <v>4069.8</v>
      </c>
      <c r="L11" s="1">
        <v>40482</v>
      </c>
      <c r="M11" t="s">
        <v>17</v>
      </c>
    </row>
    <row r="12" spans="1:13" hidden="1" x14ac:dyDescent="0.25">
      <c r="A12" t="s">
        <v>23</v>
      </c>
      <c r="B12" t="s">
        <v>37</v>
      </c>
      <c r="C12" t="s">
        <v>19</v>
      </c>
      <c r="D12" t="s">
        <v>38</v>
      </c>
      <c r="E12" t="s">
        <v>49</v>
      </c>
      <c r="F12" t="s">
        <v>50</v>
      </c>
      <c r="G12">
        <v>9778.8799999999992</v>
      </c>
      <c r="H12">
        <v>0</v>
      </c>
      <c r="I12">
        <v>0</v>
      </c>
      <c r="J12">
        <v>9778.8799999999992</v>
      </c>
      <c r="K12">
        <v>2444.73</v>
      </c>
      <c r="L12" s="1">
        <v>40482</v>
      </c>
      <c r="M12" t="s">
        <v>17</v>
      </c>
    </row>
    <row r="13" spans="1:13" hidden="1" x14ac:dyDescent="0.25">
      <c r="A13" t="s">
        <v>23</v>
      </c>
      <c r="B13" t="s">
        <v>37</v>
      </c>
      <c r="C13" t="s">
        <v>19</v>
      </c>
      <c r="D13" t="s">
        <v>38</v>
      </c>
      <c r="E13" t="s">
        <v>51</v>
      </c>
      <c r="F13" t="s">
        <v>52</v>
      </c>
      <c r="G13">
        <v>78819.259999999995</v>
      </c>
      <c r="H13">
        <v>0</v>
      </c>
      <c r="I13">
        <v>0</v>
      </c>
      <c r="J13">
        <v>78819.259999999995</v>
      </c>
      <c r="K13">
        <v>19704.830000000002</v>
      </c>
      <c r="L13" s="1">
        <v>40482</v>
      </c>
      <c r="M13" t="s">
        <v>17</v>
      </c>
    </row>
    <row r="14" spans="1:13" hidden="1" x14ac:dyDescent="0.25">
      <c r="A14" t="s">
        <v>23</v>
      </c>
      <c r="B14" t="s">
        <v>37</v>
      </c>
      <c r="C14" t="s">
        <v>19</v>
      </c>
      <c r="D14" t="s">
        <v>38</v>
      </c>
      <c r="E14" t="s">
        <v>53</v>
      </c>
      <c r="F14" t="s">
        <v>54</v>
      </c>
      <c r="G14">
        <v>17292.8</v>
      </c>
      <c r="H14">
        <v>0</v>
      </c>
      <c r="I14">
        <v>0</v>
      </c>
      <c r="J14">
        <v>17292.8</v>
      </c>
      <c r="K14">
        <v>4323.2</v>
      </c>
      <c r="L14" s="1">
        <v>40482</v>
      </c>
      <c r="M14" t="s">
        <v>17</v>
      </c>
    </row>
    <row r="15" spans="1:13" hidden="1" x14ac:dyDescent="0.25">
      <c r="A15" t="s">
        <v>23</v>
      </c>
      <c r="B15" t="s">
        <v>37</v>
      </c>
      <c r="C15" t="s">
        <v>19</v>
      </c>
      <c r="D15" t="s">
        <v>38</v>
      </c>
      <c r="E15" t="s">
        <v>55</v>
      </c>
      <c r="F15" t="s">
        <v>56</v>
      </c>
      <c r="G15">
        <v>12852</v>
      </c>
      <c r="H15">
        <v>0</v>
      </c>
      <c r="I15">
        <v>0</v>
      </c>
      <c r="J15">
        <v>12852</v>
      </c>
      <c r="K15">
        <v>3213</v>
      </c>
      <c r="L15" s="1">
        <v>40482</v>
      </c>
      <c r="M15" t="s">
        <v>17</v>
      </c>
    </row>
    <row r="16" spans="1:13" hidden="1" x14ac:dyDescent="0.25">
      <c r="A16" t="s">
        <v>23</v>
      </c>
      <c r="B16" t="s">
        <v>57</v>
      </c>
      <c r="C16" t="s">
        <v>19</v>
      </c>
      <c r="D16" t="s">
        <v>20</v>
      </c>
      <c r="E16" t="s">
        <v>58</v>
      </c>
      <c r="F16" t="s">
        <v>59</v>
      </c>
      <c r="G16">
        <v>0</v>
      </c>
      <c r="H16">
        <v>0</v>
      </c>
      <c r="I16">
        <v>0</v>
      </c>
      <c r="J16">
        <v>0</v>
      </c>
      <c r="K16">
        <v>0</v>
      </c>
      <c r="L16" s="1">
        <v>40472</v>
      </c>
      <c r="M16" t="s">
        <v>17</v>
      </c>
    </row>
    <row r="17" spans="1:13" hidden="1" x14ac:dyDescent="0.25">
      <c r="A17" t="s">
        <v>23</v>
      </c>
      <c r="B17" t="s">
        <v>18</v>
      </c>
      <c r="C17" t="s">
        <v>19</v>
      </c>
      <c r="D17" t="s">
        <v>20</v>
      </c>
      <c r="E17" t="s">
        <v>60</v>
      </c>
      <c r="F17" t="s">
        <v>61</v>
      </c>
      <c r="G17">
        <v>1940</v>
      </c>
      <c r="H17">
        <v>0</v>
      </c>
      <c r="I17">
        <v>0</v>
      </c>
      <c r="J17">
        <v>1940</v>
      </c>
      <c r="K17">
        <v>1212.5</v>
      </c>
      <c r="L17" s="1">
        <v>40359</v>
      </c>
      <c r="M17" t="s">
        <v>17</v>
      </c>
    </row>
    <row r="18" spans="1:13" hidden="1" x14ac:dyDescent="0.25">
      <c r="A18" t="s">
        <v>23</v>
      </c>
      <c r="B18" t="s">
        <v>18</v>
      </c>
      <c r="C18" t="s">
        <v>19</v>
      </c>
      <c r="D18" t="s">
        <v>20</v>
      </c>
      <c r="E18" t="s">
        <v>62</v>
      </c>
      <c r="F18" t="s">
        <v>63</v>
      </c>
      <c r="G18">
        <v>699</v>
      </c>
      <c r="H18">
        <v>0</v>
      </c>
      <c r="I18">
        <v>0</v>
      </c>
      <c r="J18">
        <v>699</v>
      </c>
      <c r="K18">
        <v>436.88</v>
      </c>
      <c r="L18" s="1">
        <v>40359</v>
      </c>
      <c r="M18" t="s">
        <v>17</v>
      </c>
    </row>
    <row r="19" spans="1:13" hidden="1" x14ac:dyDescent="0.25">
      <c r="A19" t="s">
        <v>23</v>
      </c>
      <c r="B19" t="s">
        <v>18</v>
      </c>
      <c r="C19" t="s">
        <v>19</v>
      </c>
      <c r="D19" t="s">
        <v>20</v>
      </c>
      <c r="E19" t="s">
        <v>64</v>
      </c>
      <c r="F19" t="s">
        <v>65</v>
      </c>
      <c r="G19">
        <v>1755</v>
      </c>
      <c r="H19">
        <v>0</v>
      </c>
      <c r="I19">
        <v>0</v>
      </c>
      <c r="J19">
        <v>1755</v>
      </c>
      <c r="K19">
        <v>1096.8800000000001</v>
      </c>
      <c r="L19" s="1">
        <v>40414</v>
      </c>
      <c r="M19" t="s">
        <v>17</v>
      </c>
    </row>
    <row r="20" spans="1:13" hidden="1" x14ac:dyDescent="0.25">
      <c r="A20" t="s">
        <v>23</v>
      </c>
      <c r="B20" t="s">
        <v>18</v>
      </c>
      <c r="C20" t="s">
        <v>19</v>
      </c>
      <c r="D20" t="s">
        <v>20</v>
      </c>
      <c r="E20" t="s">
        <v>66</v>
      </c>
      <c r="F20" t="s">
        <v>67</v>
      </c>
      <c r="G20">
        <v>1258.2</v>
      </c>
      <c r="H20">
        <v>0</v>
      </c>
      <c r="I20">
        <v>0</v>
      </c>
      <c r="J20">
        <v>1258.2</v>
      </c>
      <c r="K20">
        <v>786.38</v>
      </c>
      <c r="L20" s="1">
        <v>40437</v>
      </c>
      <c r="M20" t="s">
        <v>17</v>
      </c>
    </row>
    <row r="21" spans="1:13" hidden="1" x14ac:dyDescent="0.25">
      <c r="A21" t="s">
        <v>23</v>
      </c>
      <c r="B21" t="s">
        <v>18</v>
      </c>
      <c r="C21" t="s">
        <v>19</v>
      </c>
      <c r="D21" t="s">
        <v>20</v>
      </c>
      <c r="E21" t="s">
        <v>68</v>
      </c>
      <c r="F21" t="s">
        <v>69</v>
      </c>
      <c r="G21">
        <v>1675</v>
      </c>
      <c r="H21">
        <v>5725</v>
      </c>
      <c r="I21">
        <v>0</v>
      </c>
      <c r="J21">
        <v>7400</v>
      </c>
      <c r="K21">
        <v>2059.38</v>
      </c>
      <c r="L21" s="1">
        <v>40640</v>
      </c>
      <c r="M21" t="s">
        <v>17</v>
      </c>
    </row>
    <row r="22" spans="1:13" hidden="1" x14ac:dyDescent="0.25">
      <c r="A22" t="s">
        <v>23</v>
      </c>
      <c r="B22" t="s">
        <v>18</v>
      </c>
      <c r="C22" t="s">
        <v>19</v>
      </c>
      <c r="D22" t="s">
        <v>20</v>
      </c>
      <c r="E22" t="s">
        <v>70</v>
      </c>
      <c r="F22" t="s">
        <v>71</v>
      </c>
      <c r="G22">
        <v>0</v>
      </c>
      <c r="H22">
        <v>920</v>
      </c>
      <c r="I22">
        <v>0</v>
      </c>
      <c r="J22">
        <v>920</v>
      </c>
      <c r="K22">
        <v>115</v>
      </c>
      <c r="L22" s="1">
        <v>41096</v>
      </c>
      <c r="M22" t="s">
        <v>17</v>
      </c>
    </row>
    <row r="23" spans="1:13" hidden="1" x14ac:dyDescent="0.25">
      <c r="A23" t="s">
        <v>23</v>
      </c>
      <c r="B23" t="s">
        <v>18</v>
      </c>
      <c r="C23" t="s">
        <v>19</v>
      </c>
      <c r="D23" t="s">
        <v>20</v>
      </c>
      <c r="E23" t="s">
        <v>72</v>
      </c>
      <c r="F23" t="s">
        <v>73</v>
      </c>
      <c r="G23">
        <v>0</v>
      </c>
      <c r="H23">
        <v>11000</v>
      </c>
      <c r="I23">
        <v>0</v>
      </c>
      <c r="J23">
        <v>11000</v>
      </c>
      <c r="K23">
        <v>1375</v>
      </c>
      <c r="L23" s="1">
        <v>41096</v>
      </c>
      <c r="M23" t="s">
        <v>17</v>
      </c>
    </row>
    <row r="24" spans="1:13" hidden="1" x14ac:dyDescent="0.25">
      <c r="A24" t="s">
        <v>23</v>
      </c>
      <c r="B24" t="s">
        <v>18</v>
      </c>
      <c r="C24" t="s">
        <v>19</v>
      </c>
      <c r="D24" t="s">
        <v>20</v>
      </c>
      <c r="E24" t="s">
        <v>74</v>
      </c>
      <c r="F24" t="s">
        <v>75</v>
      </c>
      <c r="G24">
        <v>0</v>
      </c>
      <c r="H24">
        <v>18263.41</v>
      </c>
      <c r="I24">
        <v>0</v>
      </c>
      <c r="J24">
        <v>18263.41</v>
      </c>
      <c r="K24">
        <v>2282.9299999999998</v>
      </c>
      <c r="L24" s="1">
        <v>41108</v>
      </c>
      <c r="M24" t="s">
        <v>17</v>
      </c>
    </row>
    <row r="25" spans="1:13" hidden="1" x14ac:dyDescent="0.25">
      <c r="A25" t="s">
        <v>23</v>
      </c>
      <c r="B25" t="s">
        <v>18</v>
      </c>
      <c r="C25" t="s">
        <v>19</v>
      </c>
      <c r="D25" t="s">
        <v>20</v>
      </c>
      <c r="E25" t="s">
        <v>76</v>
      </c>
      <c r="F25" t="s">
        <v>77</v>
      </c>
      <c r="G25">
        <v>0</v>
      </c>
      <c r="H25">
        <v>650</v>
      </c>
      <c r="I25">
        <v>0</v>
      </c>
      <c r="J25">
        <v>650</v>
      </c>
      <c r="K25">
        <v>81.25</v>
      </c>
      <c r="L25" s="1">
        <v>41110</v>
      </c>
      <c r="M25" t="s">
        <v>17</v>
      </c>
    </row>
    <row r="26" spans="1:13" hidden="1" x14ac:dyDescent="0.25">
      <c r="A26" t="s">
        <v>23</v>
      </c>
      <c r="B26" t="s">
        <v>18</v>
      </c>
      <c r="C26" t="s">
        <v>19</v>
      </c>
      <c r="D26" t="s">
        <v>20</v>
      </c>
      <c r="E26" t="s">
        <v>78</v>
      </c>
      <c r="F26" t="s">
        <v>79</v>
      </c>
      <c r="G26">
        <v>0</v>
      </c>
      <c r="H26">
        <v>1000</v>
      </c>
      <c r="I26">
        <v>0</v>
      </c>
      <c r="J26">
        <v>1000</v>
      </c>
      <c r="K26">
        <v>125</v>
      </c>
      <c r="L26" s="1">
        <v>41110</v>
      </c>
      <c r="M26" t="s">
        <v>17</v>
      </c>
    </row>
    <row r="27" spans="1:13" hidden="1" x14ac:dyDescent="0.25">
      <c r="A27" t="s">
        <v>23</v>
      </c>
      <c r="B27" t="s">
        <v>18</v>
      </c>
      <c r="C27" t="s">
        <v>19</v>
      </c>
      <c r="D27" t="s">
        <v>20</v>
      </c>
      <c r="E27" t="s">
        <v>80</v>
      </c>
      <c r="F27" t="s">
        <v>81</v>
      </c>
      <c r="G27">
        <v>0</v>
      </c>
      <c r="H27">
        <v>1104.2</v>
      </c>
      <c r="I27">
        <v>0</v>
      </c>
      <c r="J27">
        <v>1104.2</v>
      </c>
      <c r="K27">
        <v>138.03</v>
      </c>
      <c r="L27" s="1">
        <v>41120</v>
      </c>
      <c r="M27" t="s">
        <v>17</v>
      </c>
    </row>
    <row r="28" spans="1:13" hidden="1" x14ac:dyDescent="0.25">
      <c r="A28" t="s">
        <v>23</v>
      </c>
      <c r="B28" t="s">
        <v>18</v>
      </c>
      <c r="C28" t="s">
        <v>19</v>
      </c>
      <c r="D28" t="s">
        <v>20</v>
      </c>
      <c r="E28" t="s">
        <v>82</v>
      </c>
      <c r="F28" t="s">
        <v>83</v>
      </c>
      <c r="G28">
        <v>0</v>
      </c>
      <c r="H28">
        <v>2344.1999999999998</v>
      </c>
      <c r="I28">
        <v>0</v>
      </c>
      <c r="J28">
        <v>2344.1999999999998</v>
      </c>
      <c r="K28">
        <v>293.02999999999997</v>
      </c>
      <c r="L28" s="1">
        <v>41120</v>
      </c>
      <c r="M28" t="s">
        <v>17</v>
      </c>
    </row>
    <row r="29" spans="1:13" hidden="1" x14ac:dyDescent="0.25">
      <c r="A29" t="s">
        <v>23</v>
      </c>
      <c r="B29" t="s">
        <v>84</v>
      </c>
      <c r="C29" t="s">
        <v>19</v>
      </c>
      <c r="D29" t="s">
        <v>20</v>
      </c>
      <c r="E29" t="s">
        <v>85</v>
      </c>
      <c r="F29" t="s">
        <v>86</v>
      </c>
      <c r="G29">
        <v>0</v>
      </c>
      <c r="H29">
        <v>7450</v>
      </c>
      <c r="I29">
        <v>0</v>
      </c>
      <c r="J29">
        <v>7450</v>
      </c>
      <c r="K29">
        <v>931.25</v>
      </c>
      <c r="L29" s="1">
        <v>40988</v>
      </c>
      <c r="M29" t="s">
        <v>17</v>
      </c>
    </row>
    <row r="30" spans="1:13" hidden="1" x14ac:dyDescent="0.25">
      <c r="A30" t="s">
        <v>23</v>
      </c>
      <c r="B30" t="s">
        <v>87</v>
      </c>
      <c r="C30" t="s">
        <v>19</v>
      </c>
      <c r="D30" t="s">
        <v>26</v>
      </c>
      <c r="E30" t="s">
        <v>88</v>
      </c>
      <c r="F30" t="s">
        <v>89</v>
      </c>
      <c r="G30">
        <v>89149.55</v>
      </c>
      <c r="H30">
        <v>0</v>
      </c>
      <c r="I30">
        <v>0</v>
      </c>
      <c r="J30">
        <v>89149.55</v>
      </c>
      <c r="K30">
        <v>55718.48</v>
      </c>
      <c r="L30" s="1">
        <v>40299</v>
      </c>
      <c r="M30" t="s">
        <v>17</v>
      </c>
    </row>
    <row r="31" spans="1:13" hidden="1" x14ac:dyDescent="0.25">
      <c r="A31" t="s">
        <v>23</v>
      </c>
      <c r="B31" t="s">
        <v>87</v>
      </c>
      <c r="C31" t="s">
        <v>19</v>
      </c>
      <c r="D31" t="s">
        <v>26</v>
      </c>
      <c r="E31" t="s">
        <v>20</v>
      </c>
      <c r="F31" t="s">
        <v>90</v>
      </c>
      <c r="G31">
        <v>59962.07</v>
      </c>
      <c r="H31">
        <v>0</v>
      </c>
      <c r="I31">
        <v>0</v>
      </c>
      <c r="J31">
        <v>59962.07</v>
      </c>
      <c r="K31">
        <v>37476.300000000003</v>
      </c>
      <c r="L31" s="1">
        <v>40336</v>
      </c>
      <c r="M31" t="s">
        <v>17</v>
      </c>
    </row>
    <row r="32" spans="1:13" hidden="1" x14ac:dyDescent="0.25">
      <c r="A32" t="s">
        <v>23</v>
      </c>
      <c r="B32" t="s">
        <v>87</v>
      </c>
      <c r="C32" t="s">
        <v>19</v>
      </c>
      <c r="D32" t="s">
        <v>26</v>
      </c>
      <c r="E32" t="s">
        <v>91</v>
      </c>
      <c r="F32" t="s">
        <v>92</v>
      </c>
      <c r="G32">
        <v>685</v>
      </c>
      <c r="H32">
        <v>0</v>
      </c>
      <c r="I32">
        <v>0</v>
      </c>
      <c r="J32">
        <v>685</v>
      </c>
      <c r="K32">
        <v>428.13</v>
      </c>
      <c r="L32" s="1">
        <v>40421</v>
      </c>
      <c r="M32" t="s">
        <v>17</v>
      </c>
    </row>
    <row r="33" spans="1:13" hidden="1" x14ac:dyDescent="0.25">
      <c r="A33" t="s">
        <v>23</v>
      </c>
      <c r="B33" t="s">
        <v>87</v>
      </c>
      <c r="C33" t="s">
        <v>19</v>
      </c>
      <c r="D33" t="s">
        <v>26</v>
      </c>
      <c r="E33" t="s">
        <v>93</v>
      </c>
      <c r="F33" t="s">
        <v>94</v>
      </c>
      <c r="G33">
        <v>1240.8</v>
      </c>
      <c r="H33">
        <v>0</v>
      </c>
      <c r="I33">
        <v>0</v>
      </c>
      <c r="J33">
        <v>1240.8</v>
      </c>
      <c r="K33">
        <v>775.5</v>
      </c>
      <c r="L33" s="1">
        <v>40436</v>
      </c>
      <c r="M33" t="s">
        <v>17</v>
      </c>
    </row>
    <row r="34" spans="1:13" hidden="1" x14ac:dyDescent="0.25">
      <c r="A34" t="s">
        <v>23</v>
      </c>
      <c r="B34" t="s">
        <v>87</v>
      </c>
      <c r="C34" t="s">
        <v>19</v>
      </c>
      <c r="D34" t="s">
        <v>26</v>
      </c>
      <c r="E34" t="s">
        <v>95</v>
      </c>
      <c r="F34" t="s">
        <v>96</v>
      </c>
      <c r="G34">
        <v>1800</v>
      </c>
      <c r="H34">
        <v>0</v>
      </c>
      <c r="I34">
        <v>0</v>
      </c>
      <c r="J34">
        <v>1800</v>
      </c>
      <c r="K34">
        <v>1125</v>
      </c>
      <c r="L34" s="1">
        <v>40436</v>
      </c>
      <c r="M34" t="s">
        <v>17</v>
      </c>
    </row>
    <row r="35" spans="1:13" hidden="1" x14ac:dyDescent="0.25">
      <c r="A35" t="s">
        <v>23</v>
      </c>
      <c r="B35" t="s">
        <v>87</v>
      </c>
      <c r="C35" t="s">
        <v>19</v>
      </c>
      <c r="D35" t="s">
        <v>26</v>
      </c>
      <c r="E35" t="s">
        <v>97</v>
      </c>
      <c r="F35" t="s">
        <v>98</v>
      </c>
      <c r="G35">
        <v>2054</v>
      </c>
      <c r="H35">
        <v>0</v>
      </c>
      <c r="I35">
        <v>0</v>
      </c>
      <c r="J35">
        <v>2054</v>
      </c>
      <c r="K35">
        <v>1283.75</v>
      </c>
      <c r="L35" s="1">
        <v>40436</v>
      </c>
      <c r="M35" t="s">
        <v>17</v>
      </c>
    </row>
    <row r="36" spans="1:13" hidden="1" x14ac:dyDescent="0.25">
      <c r="A36" t="s">
        <v>23</v>
      </c>
      <c r="B36" t="s">
        <v>87</v>
      </c>
      <c r="C36" t="s">
        <v>19</v>
      </c>
      <c r="D36" t="s">
        <v>26</v>
      </c>
      <c r="E36" t="s">
        <v>99</v>
      </c>
      <c r="F36" t="s">
        <v>100</v>
      </c>
      <c r="G36">
        <v>918</v>
      </c>
      <c r="H36">
        <v>0</v>
      </c>
      <c r="I36">
        <v>0</v>
      </c>
      <c r="J36">
        <v>918</v>
      </c>
      <c r="K36">
        <v>573.75</v>
      </c>
      <c r="L36" s="1">
        <v>40436</v>
      </c>
      <c r="M36" t="s">
        <v>17</v>
      </c>
    </row>
    <row r="37" spans="1:13" hidden="1" x14ac:dyDescent="0.25">
      <c r="A37" t="s">
        <v>23</v>
      </c>
      <c r="B37" t="s">
        <v>87</v>
      </c>
      <c r="C37" t="s">
        <v>19</v>
      </c>
      <c r="D37" t="s">
        <v>26</v>
      </c>
      <c r="E37" t="s">
        <v>101</v>
      </c>
      <c r="F37" t="s">
        <v>102</v>
      </c>
      <c r="G37">
        <v>1240</v>
      </c>
      <c r="H37">
        <v>0</v>
      </c>
      <c r="I37">
        <v>0</v>
      </c>
      <c r="J37">
        <v>1240</v>
      </c>
      <c r="K37">
        <v>775</v>
      </c>
      <c r="L37" s="1">
        <v>40436</v>
      </c>
      <c r="M37" t="s">
        <v>17</v>
      </c>
    </row>
    <row r="38" spans="1:13" hidden="1" x14ac:dyDescent="0.25">
      <c r="A38" t="s">
        <v>23</v>
      </c>
      <c r="B38" t="s">
        <v>87</v>
      </c>
      <c r="C38" t="s">
        <v>19</v>
      </c>
      <c r="D38" t="s">
        <v>26</v>
      </c>
      <c r="E38" t="s">
        <v>103</v>
      </c>
      <c r="F38" t="s">
        <v>104</v>
      </c>
      <c r="G38">
        <v>318</v>
      </c>
      <c r="H38">
        <v>0</v>
      </c>
      <c r="I38">
        <v>0</v>
      </c>
      <c r="J38">
        <v>318</v>
      </c>
      <c r="K38">
        <v>198.75</v>
      </c>
      <c r="L38" s="1">
        <v>40436</v>
      </c>
      <c r="M38" t="s">
        <v>17</v>
      </c>
    </row>
    <row r="39" spans="1:13" hidden="1" x14ac:dyDescent="0.25">
      <c r="A39" t="s">
        <v>23</v>
      </c>
      <c r="B39" t="s">
        <v>87</v>
      </c>
      <c r="C39" t="s">
        <v>19</v>
      </c>
      <c r="D39" t="s">
        <v>26</v>
      </c>
      <c r="E39" t="s">
        <v>105</v>
      </c>
      <c r="F39" t="s">
        <v>106</v>
      </c>
      <c r="G39">
        <v>910</v>
      </c>
      <c r="H39">
        <v>0</v>
      </c>
      <c r="I39">
        <v>0</v>
      </c>
      <c r="J39">
        <v>910</v>
      </c>
      <c r="K39">
        <v>568.75</v>
      </c>
      <c r="L39" s="1">
        <v>40436</v>
      </c>
      <c r="M39" t="s">
        <v>17</v>
      </c>
    </row>
    <row r="40" spans="1:13" hidden="1" x14ac:dyDescent="0.25">
      <c r="A40" t="s">
        <v>23</v>
      </c>
      <c r="B40" t="s">
        <v>87</v>
      </c>
      <c r="C40" t="s">
        <v>19</v>
      </c>
      <c r="D40" t="s">
        <v>26</v>
      </c>
      <c r="E40" t="s">
        <v>107</v>
      </c>
      <c r="F40" t="s">
        <v>108</v>
      </c>
      <c r="G40">
        <v>528</v>
      </c>
      <c r="H40">
        <v>0</v>
      </c>
      <c r="I40">
        <v>0</v>
      </c>
      <c r="J40">
        <v>528</v>
      </c>
      <c r="K40">
        <v>330</v>
      </c>
      <c r="L40" s="1">
        <v>40436</v>
      </c>
      <c r="M40" t="s">
        <v>17</v>
      </c>
    </row>
    <row r="41" spans="1:13" hidden="1" x14ac:dyDescent="0.25">
      <c r="A41" t="s">
        <v>23</v>
      </c>
      <c r="B41" t="s">
        <v>87</v>
      </c>
      <c r="C41" t="s">
        <v>19</v>
      </c>
      <c r="D41" t="s">
        <v>26</v>
      </c>
      <c r="E41" t="s">
        <v>109</v>
      </c>
      <c r="F41" t="s">
        <v>110</v>
      </c>
      <c r="G41">
        <v>680</v>
      </c>
      <c r="H41">
        <v>0</v>
      </c>
      <c r="I41">
        <v>0</v>
      </c>
      <c r="J41">
        <v>680</v>
      </c>
      <c r="K41">
        <v>425</v>
      </c>
      <c r="L41" s="1">
        <v>40436</v>
      </c>
      <c r="M41" t="s">
        <v>17</v>
      </c>
    </row>
    <row r="42" spans="1:13" hidden="1" x14ac:dyDescent="0.25">
      <c r="A42" t="s">
        <v>23</v>
      </c>
      <c r="B42" t="s">
        <v>111</v>
      </c>
      <c r="C42" t="s">
        <v>112</v>
      </c>
      <c r="D42" t="s">
        <v>113</v>
      </c>
      <c r="E42" t="s">
        <v>114</v>
      </c>
      <c r="F42" t="s">
        <v>115</v>
      </c>
      <c r="G42">
        <v>2558</v>
      </c>
      <c r="H42">
        <v>0</v>
      </c>
      <c r="I42">
        <v>0</v>
      </c>
      <c r="J42">
        <v>2558</v>
      </c>
      <c r="K42">
        <v>1279</v>
      </c>
      <c r="L42" s="1">
        <v>40359</v>
      </c>
      <c r="M42" t="s">
        <v>17</v>
      </c>
    </row>
    <row r="43" spans="1:13" hidden="1" x14ac:dyDescent="0.25">
      <c r="A43" t="s">
        <v>23</v>
      </c>
      <c r="B43" t="s">
        <v>111</v>
      </c>
      <c r="C43" t="s">
        <v>112</v>
      </c>
      <c r="D43" t="s">
        <v>113</v>
      </c>
      <c r="E43" t="s">
        <v>116</v>
      </c>
      <c r="F43" t="s">
        <v>117</v>
      </c>
      <c r="G43">
        <v>4122</v>
      </c>
      <c r="H43">
        <v>0</v>
      </c>
      <c r="I43">
        <v>0</v>
      </c>
      <c r="J43">
        <v>4122</v>
      </c>
      <c r="K43">
        <v>2061</v>
      </c>
      <c r="L43" s="1">
        <v>40359</v>
      </c>
      <c r="M43" t="s">
        <v>17</v>
      </c>
    </row>
    <row r="44" spans="1:13" hidden="1" x14ac:dyDescent="0.25">
      <c r="A44" t="s">
        <v>23</v>
      </c>
      <c r="B44" t="s">
        <v>111</v>
      </c>
      <c r="C44" t="s">
        <v>112</v>
      </c>
      <c r="D44" t="s">
        <v>113</v>
      </c>
      <c r="E44" t="s">
        <v>118</v>
      </c>
      <c r="F44" t="s">
        <v>119</v>
      </c>
      <c r="G44">
        <v>6320</v>
      </c>
      <c r="H44">
        <v>0</v>
      </c>
      <c r="I44">
        <v>0</v>
      </c>
      <c r="J44">
        <v>6320</v>
      </c>
      <c r="K44">
        <v>3160</v>
      </c>
      <c r="L44" s="1">
        <v>40359</v>
      </c>
      <c r="M44" t="s">
        <v>17</v>
      </c>
    </row>
    <row r="45" spans="1:13" hidden="1" x14ac:dyDescent="0.25">
      <c r="A45" t="s">
        <v>23</v>
      </c>
      <c r="B45" t="s">
        <v>111</v>
      </c>
      <c r="C45" t="s">
        <v>112</v>
      </c>
      <c r="D45" t="s">
        <v>113</v>
      </c>
      <c r="E45" t="s">
        <v>120</v>
      </c>
      <c r="F45" t="s">
        <v>121</v>
      </c>
      <c r="G45">
        <v>2870</v>
      </c>
      <c r="H45">
        <v>0</v>
      </c>
      <c r="I45">
        <v>0</v>
      </c>
      <c r="J45">
        <v>2870</v>
      </c>
      <c r="K45">
        <v>1435</v>
      </c>
      <c r="L45" s="1">
        <v>40359</v>
      </c>
      <c r="M45" t="s">
        <v>17</v>
      </c>
    </row>
    <row r="46" spans="1:13" hidden="1" x14ac:dyDescent="0.25">
      <c r="A46" t="s">
        <v>23</v>
      </c>
      <c r="B46" t="s">
        <v>111</v>
      </c>
      <c r="C46" t="s">
        <v>112</v>
      </c>
      <c r="D46" t="s">
        <v>113</v>
      </c>
      <c r="E46" t="s">
        <v>122</v>
      </c>
      <c r="F46" t="s">
        <v>123</v>
      </c>
      <c r="G46">
        <v>600</v>
      </c>
      <c r="H46">
        <v>0</v>
      </c>
      <c r="I46">
        <v>0</v>
      </c>
      <c r="J46">
        <v>600</v>
      </c>
      <c r="K46">
        <v>300</v>
      </c>
      <c r="L46" s="1">
        <v>40359</v>
      </c>
      <c r="M46" t="s">
        <v>17</v>
      </c>
    </row>
    <row r="47" spans="1:13" hidden="1" x14ac:dyDescent="0.25">
      <c r="A47" t="s">
        <v>23</v>
      </c>
      <c r="B47" t="s">
        <v>111</v>
      </c>
      <c r="C47" t="s">
        <v>112</v>
      </c>
      <c r="D47" t="s">
        <v>113</v>
      </c>
      <c r="E47" t="s">
        <v>124</v>
      </c>
      <c r="F47" t="s">
        <v>125</v>
      </c>
      <c r="G47">
        <v>1725</v>
      </c>
      <c r="H47">
        <v>0</v>
      </c>
      <c r="I47">
        <v>0</v>
      </c>
      <c r="J47">
        <v>1725</v>
      </c>
      <c r="K47">
        <v>862.5</v>
      </c>
      <c r="L47" s="1">
        <v>40359</v>
      </c>
      <c r="M47" t="s">
        <v>17</v>
      </c>
    </row>
    <row r="48" spans="1:13" hidden="1" x14ac:dyDescent="0.25">
      <c r="A48" t="s">
        <v>23</v>
      </c>
      <c r="B48" t="s">
        <v>111</v>
      </c>
      <c r="C48" t="s">
        <v>112</v>
      </c>
      <c r="D48" t="s">
        <v>113</v>
      </c>
      <c r="E48" t="s">
        <v>126</v>
      </c>
      <c r="F48" t="s">
        <v>127</v>
      </c>
      <c r="G48">
        <v>330</v>
      </c>
      <c r="H48">
        <v>0</v>
      </c>
      <c r="I48">
        <v>0</v>
      </c>
      <c r="J48">
        <v>330</v>
      </c>
      <c r="K48">
        <v>165</v>
      </c>
      <c r="L48" s="1">
        <v>40359</v>
      </c>
      <c r="M48" t="s">
        <v>17</v>
      </c>
    </row>
    <row r="49" spans="1:13" hidden="1" x14ac:dyDescent="0.25">
      <c r="A49" t="s">
        <v>23</v>
      </c>
      <c r="B49" t="s">
        <v>111</v>
      </c>
      <c r="C49" t="s">
        <v>112</v>
      </c>
      <c r="D49" t="s">
        <v>113</v>
      </c>
      <c r="E49" t="s">
        <v>128</v>
      </c>
      <c r="F49" t="s">
        <v>129</v>
      </c>
      <c r="G49">
        <v>590</v>
      </c>
      <c r="H49">
        <v>0</v>
      </c>
      <c r="I49">
        <v>0</v>
      </c>
      <c r="J49">
        <v>590</v>
      </c>
      <c r="K49">
        <v>295</v>
      </c>
      <c r="L49" s="1">
        <v>40359</v>
      </c>
      <c r="M49" t="s">
        <v>17</v>
      </c>
    </row>
    <row r="50" spans="1:13" hidden="1" x14ac:dyDescent="0.25">
      <c r="A50" t="s">
        <v>23</v>
      </c>
      <c r="B50" t="s">
        <v>111</v>
      </c>
      <c r="C50" t="s">
        <v>112</v>
      </c>
      <c r="D50" t="s">
        <v>113</v>
      </c>
      <c r="E50" t="s">
        <v>130</v>
      </c>
      <c r="F50" t="s">
        <v>131</v>
      </c>
      <c r="G50">
        <v>475</v>
      </c>
      <c r="H50">
        <v>0</v>
      </c>
      <c r="I50">
        <v>0</v>
      </c>
      <c r="J50">
        <v>475</v>
      </c>
      <c r="K50">
        <v>237.5</v>
      </c>
      <c r="L50" s="1">
        <v>40359</v>
      </c>
      <c r="M50" t="s">
        <v>17</v>
      </c>
    </row>
    <row r="51" spans="1:13" hidden="1" x14ac:dyDescent="0.25">
      <c r="A51" t="s">
        <v>23</v>
      </c>
      <c r="B51" t="s">
        <v>111</v>
      </c>
      <c r="C51" t="s">
        <v>112</v>
      </c>
      <c r="D51" t="s">
        <v>113</v>
      </c>
      <c r="E51" t="s">
        <v>132</v>
      </c>
      <c r="F51" t="s">
        <v>133</v>
      </c>
      <c r="G51">
        <v>4710</v>
      </c>
      <c r="H51">
        <v>0</v>
      </c>
      <c r="I51">
        <v>4710</v>
      </c>
      <c r="J51">
        <v>0</v>
      </c>
      <c r="K51">
        <v>0</v>
      </c>
      <c r="L51" s="1">
        <v>40359</v>
      </c>
      <c r="M51" t="s">
        <v>134</v>
      </c>
    </row>
    <row r="52" spans="1:13" hidden="1" x14ac:dyDescent="0.25">
      <c r="A52" t="s">
        <v>23</v>
      </c>
      <c r="B52" t="s">
        <v>111</v>
      </c>
      <c r="C52" t="s">
        <v>112</v>
      </c>
      <c r="D52" t="s">
        <v>113</v>
      </c>
      <c r="E52" t="s">
        <v>135</v>
      </c>
      <c r="F52" t="s">
        <v>125</v>
      </c>
      <c r="G52">
        <v>575</v>
      </c>
      <c r="H52">
        <v>0</v>
      </c>
      <c r="I52">
        <v>0</v>
      </c>
      <c r="J52">
        <v>575</v>
      </c>
      <c r="K52">
        <v>287.5</v>
      </c>
      <c r="L52" s="1">
        <v>40382</v>
      </c>
      <c r="M52" t="s">
        <v>17</v>
      </c>
    </row>
    <row r="53" spans="1:13" hidden="1" x14ac:dyDescent="0.25">
      <c r="A53" t="s">
        <v>23</v>
      </c>
      <c r="B53" t="s">
        <v>111</v>
      </c>
      <c r="C53" t="s">
        <v>112</v>
      </c>
      <c r="D53" t="s">
        <v>113</v>
      </c>
      <c r="E53" t="s">
        <v>136</v>
      </c>
      <c r="F53" t="s">
        <v>137</v>
      </c>
      <c r="G53">
        <v>490</v>
      </c>
      <c r="H53">
        <v>0</v>
      </c>
      <c r="I53">
        <v>0</v>
      </c>
      <c r="J53">
        <v>490</v>
      </c>
      <c r="K53">
        <v>245</v>
      </c>
      <c r="L53" s="1">
        <v>40382</v>
      </c>
      <c r="M53" t="s">
        <v>17</v>
      </c>
    </row>
    <row r="54" spans="1:13" hidden="1" x14ac:dyDescent="0.25">
      <c r="A54" t="s">
        <v>23</v>
      </c>
      <c r="B54" t="s">
        <v>111</v>
      </c>
      <c r="C54" t="s">
        <v>112</v>
      </c>
      <c r="D54" t="s">
        <v>113</v>
      </c>
      <c r="E54" t="s">
        <v>138</v>
      </c>
      <c r="F54" t="s">
        <v>139</v>
      </c>
      <c r="G54">
        <v>600</v>
      </c>
      <c r="H54">
        <v>0</v>
      </c>
      <c r="I54">
        <v>0</v>
      </c>
      <c r="J54">
        <v>600</v>
      </c>
      <c r="K54">
        <v>300</v>
      </c>
      <c r="L54" s="1">
        <v>40399</v>
      </c>
      <c r="M54" t="s">
        <v>17</v>
      </c>
    </row>
    <row r="55" spans="1:13" hidden="1" x14ac:dyDescent="0.25">
      <c r="A55" t="s">
        <v>23</v>
      </c>
      <c r="B55" t="s">
        <v>111</v>
      </c>
      <c r="C55" t="s">
        <v>112</v>
      </c>
      <c r="D55" t="s">
        <v>113</v>
      </c>
      <c r="E55" t="s">
        <v>140</v>
      </c>
      <c r="F55" t="s">
        <v>141</v>
      </c>
      <c r="G55">
        <v>253</v>
      </c>
      <c r="H55">
        <v>0</v>
      </c>
      <c r="I55">
        <v>0</v>
      </c>
      <c r="J55">
        <v>253</v>
      </c>
      <c r="K55">
        <v>126.5</v>
      </c>
      <c r="L55" s="1">
        <v>40424</v>
      </c>
      <c r="M55" t="s">
        <v>17</v>
      </c>
    </row>
    <row r="56" spans="1:13" hidden="1" x14ac:dyDescent="0.25">
      <c r="A56" t="s">
        <v>23</v>
      </c>
      <c r="B56" t="s">
        <v>142</v>
      </c>
      <c r="C56" t="s">
        <v>112</v>
      </c>
      <c r="D56" t="s">
        <v>38</v>
      </c>
      <c r="E56" t="s">
        <v>143</v>
      </c>
      <c r="F56" t="s">
        <v>144</v>
      </c>
      <c r="G56">
        <v>0</v>
      </c>
      <c r="H56">
        <v>1818.18</v>
      </c>
      <c r="I56">
        <v>0</v>
      </c>
      <c r="J56">
        <v>1818.18</v>
      </c>
      <c r="K56">
        <v>109.1</v>
      </c>
      <c r="L56" s="1">
        <v>41274</v>
      </c>
      <c r="M56" t="s">
        <v>17</v>
      </c>
    </row>
    <row r="57" spans="1:13" x14ac:dyDescent="0.25">
      <c r="A57" t="s">
        <v>23</v>
      </c>
      <c r="B57" t="s">
        <v>145</v>
      </c>
      <c r="C57" t="s">
        <v>25</v>
      </c>
      <c r="D57" t="s">
        <v>146</v>
      </c>
      <c r="E57" t="s">
        <v>147</v>
      </c>
      <c r="F57" t="s">
        <v>148</v>
      </c>
      <c r="G57">
        <v>450</v>
      </c>
      <c r="H57">
        <v>0</v>
      </c>
      <c r="I57">
        <v>0</v>
      </c>
      <c r="J57">
        <v>450</v>
      </c>
      <c r="K57">
        <v>135</v>
      </c>
      <c r="L57" s="1">
        <v>40665</v>
      </c>
      <c r="M57" s="6">
        <f>J57-K57</f>
        <v>315</v>
      </c>
    </row>
    <row r="58" spans="1:13" hidden="1" x14ac:dyDescent="0.25">
      <c r="A58" t="s">
        <v>23</v>
      </c>
      <c r="B58" t="s">
        <v>149</v>
      </c>
      <c r="C58" t="s">
        <v>150</v>
      </c>
      <c r="D58" t="s">
        <v>113</v>
      </c>
      <c r="E58" t="s">
        <v>151</v>
      </c>
      <c r="F58" t="s">
        <v>152</v>
      </c>
      <c r="G58">
        <v>27084.02</v>
      </c>
      <c r="H58">
        <v>0</v>
      </c>
      <c r="I58">
        <v>0</v>
      </c>
      <c r="J58">
        <v>27084.02</v>
      </c>
      <c r="K58">
        <v>16250.43</v>
      </c>
      <c r="L58" s="1">
        <v>40543</v>
      </c>
      <c r="M58" t="s">
        <v>17</v>
      </c>
    </row>
    <row r="59" spans="1:13" hidden="1" x14ac:dyDescent="0.25">
      <c r="A59" t="s">
        <v>23</v>
      </c>
      <c r="B59" t="s">
        <v>153</v>
      </c>
      <c r="C59" t="s">
        <v>154</v>
      </c>
      <c r="D59" t="s">
        <v>38</v>
      </c>
      <c r="E59" t="s">
        <v>155</v>
      </c>
      <c r="F59" t="s">
        <v>156</v>
      </c>
      <c r="G59">
        <v>600</v>
      </c>
      <c r="H59">
        <v>0</v>
      </c>
      <c r="I59">
        <v>0</v>
      </c>
      <c r="J59">
        <v>600</v>
      </c>
      <c r="K59">
        <v>360</v>
      </c>
      <c r="L59" s="1">
        <v>40359</v>
      </c>
      <c r="M59" t="s">
        <v>17</v>
      </c>
    </row>
    <row r="60" spans="1:13" hidden="1" x14ac:dyDescent="0.25">
      <c r="A60" t="s">
        <v>23</v>
      </c>
      <c r="B60" t="s">
        <v>153</v>
      </c>
      <c r="C60" t="s">
        <v>154</v>
      </c>
      <c r="D60" t="s">
        <v>38</v>
      </c>
      <c r="E60" t="s">
        <v>157</v>
      </c>
      <c r="F60" t="s">
        <v>158</v>
      </c>
      <c r="G60">
        <v>600</v>
      </c>
      <c r="H60">
        <v>0</v>
      </c>
      <c r="I60">
        <v>0</v>
      </c>
      <c r="J60">
        <v>600</v>
      </c>
      <c r="K60">
        <v>360</v>
      </c>
      <c r="L60" s="1">
        <v>40359</v>
      </c>
      <c r="M60" t="s">
        <v>17</v>
      </c>
    </row>
    <row r="61" spans="1:13" hidden="1" x14ac:dyDescent="0.25">
      <c r="A61" t="s">
        <v>23</v>
      </c>
      <c r="B61" t="s">
        <v>153</v>
      </c>
      <c r="C61" t="s">
        <v>154</v>
      </c>
      <c r="D61" t="s">
        <v>38</v>
      </c>
      <c r="E61" t="s">
        <v>159</v>
      </c>
      <c r="F61" t="s">
        <v>160</v>
      </c>
      <c r="G61">
        <v>9285.11</v>
      </c>
      <c r="H61">
        <v>0</v>
      </c>
      <c r="I61">
        <v>0</v>
      </c>
      <c r="J61">
        <v>9285.11</v>
      </c>
      <c r="K61">
        <v>5187.33</v>
      </c>
      <c r="L61" s="1">
        <v>40359</v>
      </c>
      <c r="M61" t="s">
        <v>17</v>
      </c>
    </row>
    <row r="62" spans="1:13" hidden="1" x14ac:dyDescent="0.25">
      <c r="A62" t="s">
        <v>23</v>
      </c>
      <c r="B62" t="s">
        <v>153</v>
      </c>
      <c r="C62" t="s">
        <v>154</v>
      </c>
      <c r="D62" t="s">
        <v>38</v>
      </c>
      <c r="E62" t="s">
        <v>161</v>
      </c>
      <c r="F62" t="s">
        <v>162</v>
      </c>
      <c r="G62">
        <v>8300</v>
      </c>
      <c r="H62">
        <v>0</v>
      </c>
      <c r="I62">
        <v>0</v>
      </c>
      <c r="J62">
        <v>8300</v>
      </c>
      <c r="K62">
        <v>4980</v>
      </c>
      <c r="L62" s="1">
        <v>40421</v>
      </c>
      <c r="M62" t="s">
        <v>17</v>
      </c>
    </row>
    <row r="63" spans="1:13" hidden="1" x14ac:dyDescent="0.25">
      <c r="A63" t="s">
        <v>23</v>
      </c>
      <c r="B63" t="s">
        <v>153</v>
      </c>
      <c r="C63" t="s">
        <v>154</v>
      </c>
      <c r="D63" t="s">
        <v>38</v>
      </c>
      <c r="E63" t="s">
        <v>163</v>
      </c>
      <c r="F63" t="s">
        <v>164</v>
      </c>
      <c r="G63">
        <v>2698.57</v>
      </c>
      <c r="H63">
        <v>0</v>
      </c>
      <c r="I63">
        <v>0</v>
      </c>
      <c r="J63">
        <v>2698.57</v>
      </c>
      <c r="K63">
        <v>1619.16</v>
      </c>
      <c r="L63" s="1">
        <v>40543</v>
      </c>
      <c r="M63" t="s">
        <v>17</v>
      </c>
    </row>
    <row r="64" spans="1:13" hidden="1" x14ac:dyDescent="0.25">
      <c r="A64" t="s">
        <v>23</v>
      </c>
      <c r="B64" t="s">
        <v>165</v>
      </c>
      <c r="C64" t="s">
        <v>166</v>
      </c>
      <c r="D64" t="s">
        <v>38</v>
      </c>
      <c r="E64" t="s">
        <v>113</v>
      </c>
      <c r="F64" t="s">
        <v>167</v>
      </c>
      <c r="G64">
        <v>10362</v>
      </c>
      <c r="H64">
        <v>0</v>
      </c>
      <c r="I64">
        <v>0</v>
      </c>
      <c r="J64">
        <v>10362</v>
      </c>
      <c r="K64">
        <v>6217.2</v>
      </c>
      <c r="L64" s="1">
        <v>40329</v>
      </c>
      <c r="M64" t="s">
        <v>17</v>
      </c>
    </row>
    <row r="65" spans="1:13" hidden="1" x14ac:dyDescent="0.25">
      <c r="A65" t="s">
        <v>23</v>
      </c>
      <c r="B65" t="s">
        <v>168</v>
      </c>
      <c r="C65" t="s">
        <v>169</v>
      </c>
      <c r="D65" t="s">
        <v>38</v>
      </c>
      <c r="E65" t="s">
        <v>38</v>
      </c>
      <c r="F65" t="s">
        <v>170</v>
      </c>
      <c r="G65">
        <v>129775</v>
      </c>
      <c r="H65">
        <v>0</v>
      </c>
      <c r="I65">
        <v>0</v>
      </c>
      <c r="J65">
        <v>129775</v>
      </c>
      <c r="K65">
        <v>12977.5</v>
      </c>
      <c r="L65" s="1">
        <v>40299</v>
      </c>
      <c r="M65" t="s">
        <v>17</v>
      </c>
    </row>
    <row r="66" spans="1:13" hidden="1" x14ac:dyDescent="0.25">
      <c r="A66" t="s">
        <v>23</v>
      </c>
      <c r="B66" t="s">
        <v>168</v>
      </c>
      <c r="C66" t="s">
        <v>169</v>
      </c>
      <c r="D66" t="s">
        <v>38</v>
      </c>
      <c r="E66" t="s">
        <v>113</v>
      </c>
      <c r="F66" t="s">
        <v>171</v>
      </c>
      <c r="G66">
        <v>282182.11</v>
      </c>
      <c r="H66">
        <v>0</v>
      </c>
      <c r="I66">
        <v>0</v>
      </c>
      <c r="J66">
        <v>282182.11</v>
      </c>
      <c r="K66">
        <v>28218.23</v>
      </c>
      <c r="L66" s="1">
        <v>40299</v>
      </c>
      <c r="M66" t="s">
        <v>17</v>
      </c>
    </row>
    <row r="67" spans="1:13" hidden="1" x14ac:dyDescent="0.25">
      <c r="A67" t="s">
        <v>23</v>
      </c>
      <c r="B67" t="s">
        <v>168</v>
      </c>
      <c r="C67" t="s">
        <v>169</v>
      </c>
      <c r="D67" t="s">
        <v>38</v>
      </c>
      <c r="E67" t="s">
        <v>20</v>
      </c>
      <c r="F67" t="s">
        <v>172</v>
      </c>
      <c r="G67">
        <v>1802647.7</v>
      </c>
      <c r="H67">
        <v>0</v>
      </c>
      <c r="I67">
        <v>0</v>
      </c>
      <c r="J67">
        <v>1802647.7</v>
      </c>
      <c r="K67">
        <v>180264.78</v>
      </c>
      <c r="L67" s="1">
        <v>40299</v>
      </c>
      <c r="M67" t="s">
        <v>17</v>
      </c>
    </row>
    <row r="68" spans="1:13" hidden="1" x14ac:dyDescent="0.25">
      <c r="A68" t="s">
        <v>23</v>
      </c>
      <c r="B68" t="s">
        <v>168</v>
      </c>
      <c r="C68" t="s">
        <v>169</v>
      </c>
      <c r="D68" t="s">
        <v>38</v>
      </c>
      <c r="E68" t="s">
        <v>41</v>
      </c>
      <c r="F68" t="s">
        <v>173</v>
      </c>
      <c r="G68">
        <v>499577.38</v>
      </c>
      <c r="H68">
        <v>0</v>
      </c>
      <c r="I68">
        <v>0</v>
      </c>
      <c r="J68">
        <v>499577.38</v>
      </c>
      <c r="K68">
        <v>49957.75</v>
      </c>
      <c r="L68" s="1">
        <v>40299</v>
      </c>
      <c r="M68" t="s">
        <v>17</v>
      </c>
    </row>
    <row r="69" spans="1:13" hidden="1" x14ac:dyDescent="0.25">
      <c r="A69" t="s">
        <v>23</v>
      </c>
      <c r="B69" t="s">
        <v>168</v>
      </c>
      <c r="C69" t="s">
        <v>169</v>
      </c>
      <c r="D69" t="s">
        <v>38</v>
      </c>
      <c r="E69" t="s">
        <v>114</v>
      </c>
      <c r="F69" t="s">
        <v>174</v>
      </c>
      <c r="G69">
        <v>86904.4</v>
      </c>
      <c r="H69">
        <v>0</v>
      </c>
      <c r="I69">
        <v>0</v>
      </c>
      <c r="J69">
        <v>86904.4</v>
      </c>
      <c r="K69">
        <v>8690.4500000000007</v>
      </c>
      <c r="L69" s="1">
        <v>40299</v>
      </c>
      <c r="M69" t="s">
        <v>17</v>
      </c>
    </row>
    <row r="70" spans="1:13" hidden="1" x14ac:dyDescent="0.25">
      <c r="A70" t="s">
        <v>23</v>
      </c>
      <c r="B70" t="s">
        <v>168</v>
      </c>
      <c r="C70" t="s">
        <v>169</v>
      </c>
      <c r="D70" t="s">
        <v>38</v>
      </c>
      <c r="E70" t="s">
        <v>116</v>
      </c>
      <c r="F70" t="s">
        <v>175</v>
      </c>
      <c r="G70">
        <v>2979440.12</v>
      </c>
      <c r="H70">
        <v>0</v>
      </c>
      <c r="I70">
        <v>0</v>
      </c>
      <c r="J70">
        <v>2979440.12</v>
      </c>
      <c r="K70">
        <v>297944.03000000003</v>
      </c>
      <c r="L70" s="1">
        <v>40299</v>
      </c>
      <c r="M70" t="s">
        <v>17</v>
      </c>
    </row>
    <row r="71" spans="1:13" hidden="1" x14ac:dyDescent="0.25">
      <c r="A71" t="s">
        <v>23</v>
      </c>
      <c r="B71" t="s">
        <v>168</v>
      </c>
      <c r="C71" t="s">
        <v>169</v>
      </c>
      <c r="D71" t="s">
        <v>38</v>
      </c>
      <c r="E71" t="s">
        <v>118</v>
      </c>
      <c r="F71" t="s">
        <v>176</v>
      </c>
      <c r="G71">
        <v>3111473.29</v>
      </c>
      <c r="H71">
        <v>0</v>
      </c>
      <c r="I71">
        <v>0</v>
      </c>
      <c r="J71">
        <v>3111473.29</v>
      </c>
      <c r="K71">
        <v>311147.34999999998</v>
      </c>
      <c r="L71" s="1">
        <v>40299</v>
      </c>
      <c r="M71" t="s">
        <v>17</v>
      </c>
    </row>
    <row r="72" spans="1:13" hidden="1" x14ac:dyDescent="0.25">
      <c r="A72" t="s">
        <v>23</v>
      </c>
      <c r="B72" t="s">
        <v>168</v>
      </c>
      <c r="C72" t="s">
        <v>169</v>
      </c>
      <c r="D72" t="s">
        <v>38</v>
      </c>
      <c r="E72" t="s">
        <v>120</v>
      </c>
      <c r="F72" t="s">
        <v>75</v>
      </c>
      <c r="G72">
        <v>118000</v>
      </c>
      <c r="H72">
        <v>0</v>
      </c>
      <c r="I72">
        <v>0</v>
      </c>
      <c r="J72">
        <v>118000</v>
      </c>
      <c r="K72">
        <v>11800</v>
      </c>
      <c r="L72" s="1">
        <v>40299</v>
      </c>
      <c r="M72" t="s">
        <v>17</v>
      </c>
    </row>
    <row r="73" spans="1:13" hidden="1" x14ac:dyDescent="0.25">
      <c r="A73" t="s">
        <v>23</v>
      </c>
      <c r="B73" t="s">
        <v>168</v>
      </c>
      <c r="C73" t="s">
        <v>169</v>
      </c>
      <c r="D73" t="s">
        <v>38</v>
      </c>
      <c r="E73" t="s">
        <v>177</v>
      </c>
      <c r="F73" t="s">
        <v>178</v>
      </c>
      <c r="G73">
        <v>4695</v>
      </c>
      <c r="H73">
        <v>0</v>
      </c>
      <c r="I73">
        <v>0</v>
      </c>
      <c r="J73">
        <v>4695</v>
      </c>
      <c r="K73">
        <v>469.5</v>
      </c>
      <c r="L73" s="1">
        <v>40543</v>
      </c>
      <c r="M73" t="s">
        <v>17</v>
      </c>
    </row>
    <row r="74" spans="1:13" hidden="1" x14ac:dyDescent="0.25">
      <c r="A74" t="s">
        <v>23</v>
      </c>
      <c r="B74" t="s">
        <v>168</v>
      </c>
      <c r="C74" t="s">
        <v>150</v>
      </c>
      <c r="D74" t="s">
        <v>113</v>
      </c>
      <c r="E74" t="s">
        <v>179</v>
      </c>
      <c r="F74" t="s">
        <v>180</v>
      </c>
      <c r="G74">
        <v>14500</v>
      </c>
      <c r="H74">
        <v>0</v>
      </c>
      <c r="I74">
        <v>0</v>
      </c>
      <c r="J74">
        <v>14500</v>
      </c>
      <c r="K74">
        <v>8700</v>
      </c>
      <c r="L74" s="1">
        <v>40543</v>
      </c>
      <c r="M74" t="s">
        <v>17</v>
      </c>
    </row>
    <row r="75" spans="1:13" hidden="1" x14ac:dyDescent="0.25">
      <c r="A75" t="s">
        <v>23</v>
      </c>
      <c r="B75" t="s">
        <v>168</v>
      </c>
      <c r="C75" t="s">
        <v>169</v>
      </c>
      <c r="D75" t="s">
        <v>38</v>
      </c>
      <c r="E75" t="s">
        <v>181</v>
      </c>
      <c r="F75" t="s">
        <v>182</v>
      </c>
      <c r="G75">
        <v>44297</v>
      </c>
      <c r="H75">
        <v>0</v>
      </c>
      <c r="I75">
        <v>0</v>
      </c>
      <c r="J75">
        <v>44297</v>
      </c>
      <c r="K75">
        <v>3694.38</v>
      </c>
      <c r="L75" s="1">
        <v>40544</v>
      </c>
      <c r="M75" t="s">
        <v>17</v>
      </c>
    </row>
    <row r="76" spans="1:13" hidden="1" x14ac:dyDescent="0.25">
      <c r="A76" t="s">
        <v>23</v>
      </c>
      <c r="B76" t="s">
        <v>168</v>
      </c>
      <c r="C76" t="s">
        <v>169</v>
      </c>
      <c r="D76" t="s">
        <v>38</v>
      </c>
      <c r="E76" t="s">
        <v>183</v>
      </c>
      <c r="F76" t="s">
        <v>184</v>
      </c>
      <c r="G76">
        <v>24500</v>
      </c>
      <c r="H76">
        <v>0</v>
      </c>
      <c r="I76">
        <v>0</v>
      </c>
      <c r="J76">
        <v>24500</v>
      </c>
      <c r="K76">
        <v>2043.3</v>
      </c>
      <c r="L76" s="1">
        <v>40564</v>
      </c>
      <c r="M76" t="s">
        <v>17</v>
      </c>
    </row>
    <row r="77" spans="1:13" hidden="1" x14ac:dyDescent="0.25">
      <c r="A77" t="s">
        <v>23</v>
      </c>
      <c r="B77" t="s">
        <v>168</v>
      </c>
      <c r="C77" t="s">
        <v>169</v>
      </c>
      <c r="D77" t="s">
        <v>38</v>
      </c>
      <c r="E77" t="s">
        <v>185</v>
      </c>
      <c r="F77" t="s">
        <v>186</v>
      </c>
      <c r="G77">
        <v>2288</v>
      </c>
      <c r="H77">
        <v>0</v>
      </c>
      <c r="I77">
        <v>0</v>
      </c>
      <c r="J77">
        <v>2288</v>
      </c>
      <c r="K77">
        <v>190.82</v>
      </c>
      <c r="L77" s="1">
        <v>40681</v>
      </c>
      <c r="M77" t="s">
        <v>17</v>
      </c>
    </row>
    <row r="78" spans="1:13" hidden="1" x14ac:dyDescent="0.25">
      <c r="A78" t="s">
        <v>23</v>
      </c>
      <c r="B78" t="s">
        <v>168</v>
      </c>
      <c r="C78" t="s">
        <v>169</v>
      </c>
      <c r="D78" t="s">
        <v>38</v>
      </c>
      <c r="E78" t="s">
        <v>187</v>
      </c>
      <c r="F78" t="s">
        <v>188</v>
      </c>
      <c r="G78">
        <v>0</v>
      </c>
      <c r="H78">
        <v>1300</v>
      </c>
      <c r="I78">
        <v>0</v>
      </c>
      <c r="J78">
        <v>1300</v>
      </c>
      <c r="K78">
        <v>56.55</v>
      </c>
      <c r="L78" s="1">
        <v>41031</v>
      </c>
      <c r="M78" t="s">
        <v>17</v>
      </c>
    </row>
    <row r="79" spans="1:13" hidden="1" x14ac:dyDescent="0.25">
      <c r="A79" t="s">
        <v>23</v>
      </c>
      <c r="B79" t="s">
        <v>189</v>
      </c>
      <c r="C79" t="s">
        <v>150</v>
      </c>
      <c r="D79" t="s">
        <v>113</v>
      </c>
      <c r="E79" t="s">
        <v>190</v>
      </c>
      <c r="F79" t="s">
        <v>191</v>
      </c>
      <c r="G79">
        <v>54622.93</v>
      </c>
      <c r="H79">
        <v>0</v>
      </c>
      <c r="I79">
        <v>0</v>
      </c>
      <c r="J79">
        <v>54622.93</v>
      </c>
      <c r="K79">
        <v>32773.769999999997</v>
      </c>
      <c r="L79" s="1">
        <v>40543</v>
      </c>
      <c r="M79" t="s">
        <v>17</v>
      </c>
    </row>
    <row r="80" spans="1:13" hidden="1" x14ac:dyDescent="0.25">
      <c r="A80" t="s">
        <v>23</v>
      </c>
      <c r="B80" t="s">
        <v>192</v>
      </c>
      <c r="C80" t="s">
        <v>166</v>
      </c>
      <c r="D80" t="s">
        <v>113</v>
      </c>
      <c r="E80" t="s">
        <v>193</v>
      </c>
      <c r="F80" t="s">
        <v>194</v>
      </c>
      <c r="G80">
        <v>64205</v>
      </c>
      <c r="H80">
        <v>0</v>
      </c>
      <c r="I80">
        <v>0</v>
      </c>
      <c r="J80">
        <v>64205</v>
      </c>
      <c r="K80">
        <v>38523</v>
      </c>
      <c r="L80" s="1">
        <v>40543</v>
      </c>
      <c r="M80" t="s">
        <v>17</v>
      </c>
    </row>
    <row r="81" spans="1:13" hidden="1" x14ac:dyDescent="0.25">
      <c r="A81" t="s">
        <v>23</v>
      </c>
      <c r="B81" t="s">
        <v>195</v>
      </c>
      <c r="C81" t="s">
        <v>169</v>
      </c>
      <c r="D81" t="s">
        <v>38</v>
      </c>
      <c r="E81" t="s">
        <v>196</v>
      </c>
      <c r="F81" t="s">
        <v>197</v>
      </c>
      <c r="G81">
        <v>61305.440000000002</v>
      </c>
      <c r="H81">
        <v>0</v>
      </c>
      <c r="I81">
        <v>0</v>
      </c>
      <c r="J81">
        <v>61305.440000000002</v>
      </c>
      <c r="K81">
        <v>5818.55</v>
      </c>
      <c r="L81" s="1">
        <v>40179</v>
      </c>
      <c r="M81" t="s">
        <v>17</v>
      </c>
    </row>
    <row r="82" spans="1:13" hidden="1" x14ac:dyDescent="0.25">
      <c r="A82" t="s">
        <v>23</v>
      </c>
      <c r="B82" t="s">
        <v>195</v>
      </c>
      <c r="C82" t="s">
        <v>169</v>
      </c>
      <c r="D82" t="s">
        <v>38</v>
      </c>
      <c r="E82" t="s">
        <v>198</v>
      </c>
      <c r="F82" t="s">
        <v>199</v>
      </c>
      <c r="G82">
        <v>14350</v>
      </c>
      <c r="H82">
        <v>0</v>
      </c>
      <c r="I82">
        <v>0</v>
      </c>
      <c r="J82">
        <v>14350</v>
      </c>
      <c r="K82">
        <v>1196.8</v>
      </c>
      <c r="L82" s="1">
        <v>40574</v>
      </c>
      <c r="M82" t="s">
        <v>17</v>
      </c>
    </row>
    <row r="83" spans="1:13" hidden="1" x14ac:dyDescent="0.25">
      <c r="A83" t="s">
        <v>23</v>
      </c>
      <c r="B83" t="s">
        <v>195</v>
      </c>
      <c r="C83" t="s">
        <v>169</v>
      </c>
      <c r="D83" t="s">
        <v>38</v>
      </c>
      <c r="E83" t="s">
        <v>200</v>
      </c>
      <c r="F83" t="s">
        <v>199</v>
      </c>
      <c r="G83">
        <v>0</v>
      </c>
      <c r="H83">
        <v>1570</v>
      </c>
      <c r="I83">
        <v>0</v>
      </c>
      <c r="J83">
        <v>1570</v>
      </c>
      <c r="K83">
        <v>68.3</v>
      </c>
      <c r="L83" s="1">
        <v>41129</v>
      </c>
      <c r="M83" t="s">
        <v>17</v>
      </c>
    </row>
    <row r="84" spans="1:13" hidden="1" x14ac:dyDescent="0.25">
      <c r="A84" t="s">
        <v>23</v>
      </c>
      <c r="B84" t="s">
        <v>201</v>
      </c>
      <c r="C84" t="s">
        <v>112</v>
      </c>
      <c r="D84" t="s">
        <v>113</v>
      </c>
      <c r="E84" t="s">
        <v>202</v>
      </c>
      <c r="F84" t="s">
        <v>203</v>
      </c>
      <c r="G84">
        <v>973</v>
      </c>
      <c r="H84">
        <v>0</v>
      </c>
      <c r="I84">
        <v>0</v>
      </c>
      <c r="J84">
        <v>973</v>
      </c>
      <c r="K84">
        <v>486.5</v>
      </c>
      <c r="L84" s="1">
        <v>40374</v>
      </c>
      <c r="M84" t="s">
        <v>17</v>
      </c>
    </row>
    <row r="85" spans="1:13" hidden="1" x14ac:dyDescent="0.25">
      <c r="A85" t="s">
        <v>23</v>
      </c>
      <c r="B85" t="s">
        <v>201</v>
      </c>
      <c r="C85" t="s">
        <v>112</v>
      </c>
      <c r="D85" t="s">
        <v>113</v>
      </c>
      <c r="E85" t="s">
        <v>204</v>
      </c>
      <c r="F85" t="s">
        <v>205</v>
      </c>
      <c r="G85">
        <v>15420</v>
      </c>
      <c r="H85">
        <v>0</v>
      </c>
      <c r="I85">
        <v>0</v>
      </c>
      <c r="J85">
        <v>15420</v>
      </c>
      <c r="K85">
        <v>7710</v>
      </c>
      <c r="L85" s="1">
        <v>40374</v>
      </c>
      <c r="M85" t="s">
        <v>17</v>
      </c>
    </row>
    <row r="86" spans="1:13" hidden="1" x14ac:dyDescent="0.25">
      <c r="A86" t="s">
        <v>23</v>
      </c>
      <c r="B86" t="s">
        <v>201</v>
      </c>
      <c r="C86" t="s">
        <v>112</v>
      </c>
      <c r="D86" t="s">
        <v>113</v>
      </c>
      <c r="E86" t="s">
        <v>206</v>
      </c>
      <c r="F86" t="s">
        <v>205</v>
      </c>
      <c r="G86">
        <v>1576</v>
      </c>
      <c r="H86">
        <v>0</v>
      </c>
      <c r="I86">
        <v>0</v>
      </c>
      <c r="J86">
        <v>1576</v>
      </c>
      <c r="K86">
        <v>788</v>
      </c>
      <c r="L86" s="1">
        <v>40385</v>
      </c>
      <c r="M86" t="s">
        <v>17</v>
      </c>
    </row>
    <row r="87" spans="1:13" hidden="1" x14ac:dyDescent="0.25">
      <c r="A87" t="s">
        <v>23</v>
      </c>
      <c r="B87" t="s">
        <v>201</v>
      </c>
      <c r="C87" t="s">
        <v>112</v>
      </c>
      <c r="D87" t="s">
        <v>113</v>
      </c>
      <c r="E87" t="s">
        <v>207</v>
      </c>
      <c r="F87" t="s">
        <v>208</v>
      </c>
      <c r="G87">
        <v>307.83</v>
      </c>
      <c r="H87">
        <v>0</v>
      </c>
      <c r="I87">
        <v>0</v>
      </c>
      <c r="J87">
        <v>307.83</v>
      </c>
      <c r="K87">
        <v>153.93</v>
      </c>
      <c r="L87" s="1">
        <v>40400</v>
      </c>
      <c r="M87" t="s">
        <v>17</v>
      </c>
    </row>
    <row r="88" spans="1:13" hidden="1" x14ac:dyDescent="0.25">
      <c r="A88" t="s">
        <v>23</v>
      </c>
      <c r="B88" t="s">
        <v>201</v>
      </c>
      <c r="C88" t="s">
        <v>112</v>
      </c>
      <c r="D88" t="s">
        <v>113</v>
      </c>
      <c r="E88" t="s">
        <v>209</v>
      </c>
      <c r="F88" t="s">
        <v>210</v>
      </c>
      <c r="G88">
        <v>1450</v>
      </c>
      <c r="H88">
        <v>0</v>
      </c>
      <c r="I88">
        <v>0</v>
      </c>
      <c r="J88">
        <v>1450</v>
      </c>
      <c r="K88">
        <v>725</v>
      </c>
      <c r="L88" s="1">
        <v>40448</v>
      </c>
      <c r="M88" t="s">
        <v>17</v>
      </c>
    </row>
    <row r="89" spans="1:13" hidden="1" x14ac:dyDescent="0.25">
      <c r="A89" t="s">
        <v>23</v>
      </c>
      <c r="B89" t="s">
        <v>201</v>
      </c>
      <c r="C89" t="s">
        <v>112</v>
      </c>
      <c r="D89" t="s">
        <v>113</v>
      </c>
      <c r="E89" t="s">
        <v>211</v>
      </c>
      <c r="F89" t="s">
        <v>212</v>
      </c>
      <c r="G89">
        <v>2193</v>
      </c>
      <c r="H89">
        <v>0</v>
      </c>
      <c r="I89">
        <v>0</v>
      </c>
      <c r="J89">
        <v>2193</v>
      </c>
      <c r="K89">
        <v>1096.5</v>
      </c>
      <c r="L89" s="1">
        <v>40448</v>
      </c>
      <c r="M89" t="s">
        <v>17</v>
      </c>
    </row>
    <row r="90" spans="1:13" hidden="1" x14ac:dyDescent="0.25">
      <c r="A90" t="s">
        <v>213</v>
      </c>
      <c r="B90" t="s">
        <v>189</v>
      </c>
      <c r="C90" t="s">
        <v>150</v>
      </c>
      <c r="D90" t="s">
        <v>113</v>
      </c>
      <c r="E90" t="s">
        <v>214</v>
      </c>
      <c r="F90" t="s">
        <v>215</v>
      </c>
      <c r="G90">
        <v>702.07</v>
      </c>
      <c r="H90">
        <v>0</v>
      </c>
      <c r="I90">
        <v>0</v>
      </c>
      <c r="J90">
        <v>702.07</v>
      </c>
      <c r="K90">
        <v>421.26</v>
      </c>
      <c r="L90" s="1">
        <v>40543</v>
      </c>
      <c r="M90" t="s">
        <v>17</v>
      </c>
    </row>
    <row r="91" spans="1:13" hidden="1" x14ac:dyDescent="0.25">
      <c r="A91" t="s">
        <v>213</v>
      </c>
      <c r="B91" t="s">
        <v>189</v>
      </c>
      <c r="C91" t="s">
        <v>150</v>
      </c>
      <c r="D91" t="s">
        <v>113</v>
      </c>
      <c r="E91" t="s">
        <v>216</v>
      </c>
      <c r="F91" t="s">
        <v>217</v>
      </c>
      <c r="G91">
        <v>5000</v>
      </c>
      <c r="H91">
        <v>0</v>
      </c>
      <c r="I91">
        <v>0</v>
      </c>
      <c r="J91">
        <v>5000</v>
      </c>
      <c r="K91">
        <v>3000</v>
      </c>
      <c r="L91" s="1">
        <v>40543</v>
      </c>
      <c r="M91" t="s">
        <v>17</v>
      </c>
    </row>
    <row r="92" spans="1:13" hidden="1" x14ac:dyDescent="0.25">
      <c r="A92" t="s">
        <v>213</v>
      </c>
      <c r="B92" t="s">
        <v>189</v>
      </c>
      <c r="C92" t="s">
        <v>150</v>
      </c>
      <c r="D92" t="s">
        <v>113</v>
      </c>
      <c r="E92" t="s">
        <v>218</v>
      </c>
      <c r="F92" t="s">
        <v>219</v>
      </c>
      <c r="G92">
        <v>18566.560000000001</v>
      </c>
      <c r="H92">
        <v>0</v>
      </c>
      <c r="I92">
        <v>0</v>
      </c>
      <c r="J92">
        <v>18566.560000000001</v>
      </c>
      <c r="K92">
        <v>11139.96</v>
      </c>
      <c r="L92" s="1">
        <v>40543</v>
      </c>
      <c r="M92" t="s">
        <v>17</v>
      </c>
    </row>
    <row r="93" spans="1:13" x14ac:dyDescent="0.25">
      <c r="A93" s="2"/>
      <c r="B93" s="2"/>
      <c r="C93" s="2"/>
      <c r="D93" s="2"/>
      <c r="E93" s="2"/>
      <c r="F93" s="2"/>
      <c r="G93" s="4">
        <f>SUBTOTAL(9,G2:G92)</f>
        <v>83923</v>
      </c>
      <c r="H93" s="4">
        <f t="shared" ref="H93:J93" si="1">SUBTOTAL(9,H2:H92)</f>
        <v>54300</v>
      </c>
      <c r="I93" s="4">
        <f t="shared" si="1"/>
        <v>0</v>
      </c>
      <c r="J93" s="4">
        <f t="shared" si="1"/>
        <v>138223</v>
      </c>
      <c r="K93" s="4">
        <f t="shared" ref="K93:M93" si="2">SUBTOTAL(9,K2:K92)</f>
        <v>21404.1</v>
      </c>
      <c r="L93" s="3"/>
      <c r="M93" s="7">
        <f t="shared" si="2"/>
        <v>116818.9</v>
      </c>
    </row>
  </sheetData>
  <pageMargins left="0.11811023622047245" right="0.11811023622047245" top="0.15748031496062992" bottom="0.15748031496062992" header="0.31496062992125984" footer="0.31496062992125984"/>
  <pageSetup paperSize="9" scale="6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37" sqref="A37"/>
    </sheetView>
  </sheetViews>
  <sheetFormatPr defaultRowHeight="11.25" x14ac:dyDescent="0.15"/>
  <cols>
    <col min="1" max="1" width="9.140625" style="35"/>
    <col min="2" max="2" width="14.28515625" style="35" bestFit="1" customWidth="1"/>
    <col min="3" max="3" width="13.42578125" style="35" bestFit="1" customWidth="1"/>
    <col min="4" max="4" width="48.7109375" style="35" bestFit="1" customWidth="1"/>
    <col min="5" max="5" width="11.42578125" style="35" bestFit="1" customWidth="1"/>
    <col min="6" max="16384" width="9.140625" style="35"/>
  </cols>
  <sheetData>
    <row r="1" spans="1:10" x14ac:dyDescent="0.15">
      <c r="A1" s="37" t="s">
        <v>601</v>
      </c>
      <c r="B1" s="37" t="s">
        <v>300</v>
      </c>
      <c r="C1" s="37" t="s">
        <v>602</v>
      </c>
      <c r="D1" s="37" t="s">
        <v>603</v>
      </c>
      <c r="E1" s="37">
        <v>36899.839999999997</v>
      </c>
    </row>
    <row r="2" spans="1:10" x14ac:dyDescent="0.15">
      <c r="A2" s="35" t="s">
        <v>601</v>
      </c>
      <c r="B2" s="35" t="s">
        <v>305</v>
      </c>
      <c r="C2" s="35" t="s">
        <v>602</v>
      </c>
      <c r="D2" s="35" t="s">
        <v>398</v>
      </c>
      <c r="E2" s="35">
        <v>3296.04</v>
      </c>
      <c r="F2" s="35" t="s">
        <v>637</v>
      </c>
    </row>
    <row r="3" spans="1:10" x14ac:dyDescent="0.15">
      <c r="A3" s="35" t="s">
        <v>601</v>
      </c>
      <c r="B3" s="35" t="s">
        <v>604</v>
      </c>
      <c r="C3" s="35" t="s">
        <v>602</v>
      </c>
      <c r="D3" s="35" t="s">
        <v>482</v>
      </c>
      <c r="E3" s="35">
        <v>17839</v>
      </c>
      <c r="F3" s="35" t="s">
        <v>638</v>
      </c>
    </row>
    <row r="4" spans="1:10" x14ac:dyDescent="0.15">
      <c r="A4" s="35" t="s">
        <v>601</v>
      </c>
      <c r="B4" s="35" t="s">
        <v>605</v>
      </c>
      <c r="C4" s="35" t="s">
        <v>602</v>
      </c>
      <c r="D4" s="35" t="s">
        <v>606</v>
      </c>
      <c r="E4" s="35">
        <v>0</v>
      </c>
    </row>
    <row r="5" spans="1:10" x14ac:dyDescent="0.15">
      <c r="A5" s="35" t="s">
        <v>601</v>
      </c>
      <c r="B5" s="35" t="s">
        <v>607</v>
      </c>
      <c r="C5" s="35" t="s">
        <v>602</v>
      </c>
      <c r="D5" s="35" t="s">
        <v>608</v>
      </c>
      <c r="E5" s="35">
        <v>390.5</v>
      </c>
      <c r="F5" s="35" t="s">
        <v>639</v>
      </c>
    </row>
    <row r="6" spans="1:10" x14ac:dyDescent="0.15">
      <c r="A6" s="35" t="s">
        <v>601</v>
      </c>
      <c r="B6" s="35" t="s">
        <v>609</v>
      </c>
      <c r="C6" s="35" t="s">
        <v>602</v>
      </c>
      <c r="D6" s="35" t="s">
        <v>610</v>
      </c>
      <c r="E6" s="35">
        <v>374.5</v>
      </c>
      <c r="F6" s="35" t="s">
        <v>639</v>
      </c>
    </row>
    <row r="7" spans="1:10" x14ac:dyDescent="0.15">
      <c r="A7" s="35" t="s">
        <v>601</v>
      </c>
      <c r="B7" s="35" t="s">
        <v>611</v>
      </c>
      <c r="C7" s="35" t="s">
        <v>602</v>
      </c>
      <c r="D7" s="35" t="s">
        <v>612</v>
      </c>
      <c r="E7" s="35">
        <v>4662.5</v>
      </c>
      <c r="F7" s="35" t="s">
        <v>638</v>
      </c>
    </row>
    <row r="8" spans="1:10" x14ac:dyDescent="0.15">
      <c r="A8" s="35" t="s">
        <v>601</v>
      </c>
      <c r="B8" s="35" t="s">
        <v>613</v>
      </c>
      <c r="C8" s="35" t="s">
        <v>602</v>
      </c>
      <c r="D8" s="35" t="s">
        <v>468</v>
      </c>
      <c r="E8" s="35">
        <v>1061.21</v>
      </c>
      <c r="F8" s="35" t="s">
        <v>639</v>
      </c>
    </row>
    <row r="9" spans="1:10" x14ac:dyDescent="0.15">
      <c r="A9" s="35" t="s">
        <v>601</v>
      </c>
      <c r="B9" s="35" t="s">
        <v>614</v>
      </c>
      <c r="C9" s="35" t="s">
        <v>602</v>
      </c>
      <c r="D9" s="35" t="s">
        <v>615</v>
      </c>
      <c r="E9" s="35">
        <v>2928</v>
      </c>
      <c r="F9" s="35" t="s">
        <v>639</v>
      </c>
    </row>
    <row r="10" spans="1:10" x14ac:dyDescent="0.15">
      <c r="A10" s="35" t="s">
        <v>601</v>
      </c>
      <c r="B10" s="35" t="s">
        <v>616</v>
      </c>
      <c r="C10" s="35" t="s">
        <v>602</v>
      </c>
      <c r="D10" s="35" t="s">
        <v>617</v>
      </c>
      <c r="E10" s="35">
        <v>1714.3</v>
      </c>
      <c r="F10" s="35" t="s">
        <v>637</v>
      </c>
    </row>
    <row r="11" spans="1:10" ht="12.75" x14ac:dyDescent="0.2">
      <c r="A11" s="38" t="s">
        <v>601</v>
      </c>
      <c r="B11" s="38" t="s">
        <v>618</v>
      </c>
      <c r="C11" s="39" t="s">
        <v>602</v>
      </c>
      <c r="D11" s="39" t="s">
        <v>619</v>
      </c>
      <c r="E11" s="39">
        <v>0</v>
      </c>
      <c r="F11" s="34"/>
      <c r="G11" s="34"/>
      <c r="H11" s="34"/>
      <c r="I11" s="34"/>
      <c r="J11" s="34"/>
    </row>
    <row r="12" spans="1:10" ht="12.75" x14ac:dyDescent="0.2">
      <c r="A12" s="35" t="s">
        <v>601</v>
      </c>
      <c r="B12" s="35" t="s">
        <v>620</v>
      </c>
      <c r="C12" s="36" t="s">
        <v>602</v>
      </c>
      <c r="D12" s="36" t="s">
        <v>402</v>
      </c>
      <c r="E12" s="36">
        <v>0</v>
      </c>
      <c r="F12" s="36"/>
      <c r="G12" s="36"/>
      <c r="H12" s="36"/>
      <c r="I12" s="36"/>
      <c r="J12" s="36"/>
    </row>
    <row r="13" spans="1:10" ht="12.75" x14ac:dyDescent="0.2">
      <c r="A13" s="35" t="s">
        <v>601</v>
      </c>
      <c r="B13" s="35" t="s">
        <v>621</v>
      </c>
      <c r="C13" s="36" t="s">
        <v>602</v>
      </c>
      <c r="D13" s="36" t="s">
        <v>622</v>
      </c>
      <c r="E13" s="36">
        <v>213</v>
      </c>
      <c r="F13" s="36" t="s">
        <v>639</v>
      </c>
      <c r="G13" s="36"/>
      <c r="H13" s="36"/>
      <c r="I13" s="36"/>
      <c r="J13" s="36"/>
    </row>
    <row r="14" spans="1:10" ht="12.75" x14ac:dyDescent="0.2">
      <c r="A14" s="35" t="s">
        <v>601</v>
      </c>
      <c r="B14" s="35" t="s">
        <v>623</v>
      </c>
      <c r="C14" s="36" t="s">
        <v>602</v>
      </c>
      <c r="D14" s="36" t="s">
        <v>624</v>
      </c>
      <c r="E14" s="36">
        <v>182.8</v>
      </c>
      <c r="F14" s="36" t="s">
        <v>638</v>
      </c>
      <c r="G14" s="36"/>
      <c r="H14" s="36"/>
      <c r="I14" s="36"/>
      <c r="J14" s="36"/>
    </row>
    <row r="15" spans="1:10" ht="12.75" x14ac:dyDescent="0.2">
      <c r="A15" s="35" t="s">
        <v>601</v>
      </c>
      <c r="B15" s="35" t="s">
        <v>625</v>
      </c>
      <c r="C15" s="36" t="s">
        <v>602</v>
      </c>
      <c r="D15" s="36" t="s">
        <v>626</v>
      </c>
      <c r="E15" s="36">
        <v>678</v>
      </c>
      <c r="F15" s="36" t="s">
        <v>638</v>
      </c>
      <c r="G15" s="36"/>
      <c r="H15" s="36"/>
      <c r="I15" s="36"/>
      <c r="J15" s="36"/>
    </row>
    <row r="16" spans="1:10" ht="12.75" x14ac:dyDescent="0.2">
      <c r="A16" s="35" t="s">
        <v>601</v>
      </c>
      <c r="B16" s="35" t="s">
        <v>627</v>
      </c>
      <c r="C16" s="36" t="s">
        <v>602</v>
      </c>
      <c r="D16" s="36" t="s">
        <v>628</v>
      </c>
      <c r="E16" s="36">
        <v>1812.6</v>
      </c>
      <c r="F16" s="36" t="s">
        <v>638</v>
      </c>
      <c r="G16" s="36"/>
      <c r="H16" s="36"/>
      <c r="I16" s="36"/>
      <c r="J16" s="36"/>
    </row>
    <row r="17" spans="1:10" ht="12.75" x14ac:dyDescent="0.2">
      <c r="A17" s="35" t="s">
        <v>601</v>
      </c>
      <c r="B17" s="35" t="s">
        <v>629</v>
      </c>
      <c r="C17" s="36" t="s">
        <v>602</v>
      </c>
      <c r="D17" s="36" t="s">
        <v>630</v>
      </c>
      <c r="E17" s="36">
        <v>0</v>
      </c>
      <c r="F17" s="36"/>
      <c r="G17" s="36"/>
      <c r="H17" s="36"/>
      <c r="I17" s="36"/>
      <c r="J17" s="36"/>
    </row>
    <row r="18" spans="1:10" ht="12.75" x14ac:dyDescent="0.2">
      <c r="A18" s="35" t="s">
        <v>601</v>
      </c>
      <c r="B18" s="35" t="s">
        <v>631</v>
      </c>
      <c r="C18" s="36" t="s">
        <v>602</v>
      </c>
      <c r="D18" s="36" t="s">
        <v>632</v>
      </c>
      <c r="E18" s="36">
        <v>0</v>
      </c>
      <c r="F18" s="36"/>
      <c r="G18" s="36"/>
      <c r="H18" s="36"/>
      <c r="I18" s="36"/>
      <c r="J18" s="36"/>
    </row>
    <row r="19" spans="1:10" ht="12.75" x14ac:dyDescent="0.2">
      <c r="A19" s="35" t="s">
        <v>601</v>
      </c>
      <c r="B19" s="35" t="s">
        <v>633</v>
      </c>
      <c r="C19" s="36" t="s">
        <v>602</v>
      </c>
      <c r="D19" s="36" t="s">
        <v>376</v>
      </c>
      <c r="E19" s="36">
        <v>405.7</v>
      </c>
      <c r="F19" s="36" t="s">
        <v>639</v>
      </c>
      <c r="G19" s="36"/>
      <c r="H19" s="36"/>
      <c r="I19" s="36"/>
      <c r="J19" s="36"/>
    </row>
    <row r="20" spans="1:10" ht="12.75" x14ac:dyDescent="0.2">
      <c r="A20" s="35" t="s">
        <v>601</v>
      </c>
      <c r="B20" s="35" t="s">
        <v>634</v>
      </c>
      <c r="C20" s="36" t="s">
        <v>602</v>
      </c>
      <c r="D20" s="36" t="s">
        <v>480</v>
      </c>
      <c r="E20" s="36">
        <v>0</v>
      </c>
      <c r="F20" s="36"/>
      <c r="G20" s="36"/>
      <c r="H20" s="36"/>
      <c r="I20" s="36"/>
      <c r="J20" s="36"/>
    </row>
    <row r="21" spans="1:10" ht="12.75" x14ac:dyDescent="0.2">
      <c r="A21" s="35" t="s">
        <v>601</v>
      </c>
      <c r="B21" s="35" t="s">
        <v>635</v>
      </c>
      <c r="C21" s="36" t="s">
        <v>602</v>
      </c>
      <c r="D21" s="36" t="s">
        <v>636</v>
      </c>
      <c r="E21" s="36">
        <v>1341.69</v>
      </c>
      <c r="F21" s="36" t="s">
        <v>640</v>
      </c>
      <c r="G21" s="36"/>
      <c r="H21" s="36"/>
      <c r="I21" s="36"/>
      <c r="J21" s="36"/>
    </row>
    <row r="22" spans="1:10" ht="12.75" x14ac:dyDescent="0.2">
      <c r="C22" s="36"/>
      <c r="D22" s="36"/>
      <c r="E22" s="36"/>
      <c r="F22" s="36"/>
      <c r="G22" s="36"/>
      <c r="H22" s="36"/>
      <c r="I22" s="36"/>
      <c r="J22" s="36"/>
    </row>
    <row r="23" spans="1:10" ht="12.75" x14ac:dyDescent="0.2">
      <c r="C23" s="36"/>
      <c r="D23" s="36"/>
      <c r="E23" s="36"/>
      <c r="F23" s="36"/>
      <c r="G23" s="36"/>
      <c r="H23" s="36"/>
      <c r="I23" s="36"/>
      <c r="J23" s="36"/>
    </row>
    <row r="24" spans="1:10" ht="12.75" x14ac:dyDescent="0.2">
      <c r="C24" s="36"/>
      <c r="D24" s="36"/>
      <c r="E24" s="36"/>
      <c r="F24" s="36"/>
      <c r="G24" s="36"/>
      <c r="H24" s="36"/>
      <c r="I24" s="36"/>
      <c r="J24" s="36"/>
    </row>
    <row r="25" spans="1:10" ht="12.75" x14ac:dyDescent="0.2">
      <c r="C25" s="36"/>
      <c r="D25" s="36"/>
      <c r="E25" s="36"/>
      <c r="F25" s="36"/>
      <c r="G25" s="36"/>
      <c r="H25" s="36"/>
      <c r="I25" s="36"/>
      <c r="J25" s="36"/>
    </row>
    <row r="26" spans="1:10" ht="12.75" x14ac:dyDescent="0.2">
      <c r="C26" s="36"/>
      <c r="D26" s="36"/>
      <c r="E26" s="36"/>
      <c r="F26" s="36"/>
      <c r="G26" s="36"/>
      <c r="H26" s="36"/>
      <c r="I26" s="36"/>
      <c r="J26" s="36"/>
    </row>
    <row r="27" spans="1:10" ht="12.75" x14ac:dyDescent="0.2">
      <c r="C27" s="36"/>
      <c r="D27" s="36"/>
      <c r="E27" s="36"/>
      <c r="F27" s="36"/>
      <c r="G27" s="36"/>
      <c r="H27" s="36"/>
      <c r="I27" s="36"/>
      <c r="J27" s="36"/>
    </row>
    <row r="28" spans="1:10" ht="12.75" x14ac:dyDescent="0.2">
      <c r="C28" s="36"/>
      <c r="D28" s="36"/>
      <c r="E28" s="36"/>
      <c r="F28" s="36"/>
      <c r="G28" s="36"/>
      <c r="H28" s="36"/>
      <c r="I28" s="36"/>
      <c r="J28" s="36"/>
    </row>
    <row r="29" spans="1:10" ht="12.75" x14ac:dyDescent="0.2">
      <c r="C29" s="36"/>
      <c r="D29" s="36"/>
      <c r="E29" s="36"/>
      <c r="F29" s="36"/>
      <c r="G29" s="36"/>
      <c r="H29" s="36"/>
      <c r="I29" s="36"/>
      <c r="J29" s="36"/>
    </row>
    <row r="30" spans="1:10" ht="12.75" x14ac:dyDescent="0.2">
      <c r="C30" s="36"/>
      <c r="D30" s="36"/>
      <c r="E30" s="36"/>
      <c r="F30" s="36"/>
      <c r="G30" s="36"/>
      <c r="H30" s="36"/>
      <c r="I30" s="36"/>
      <c r="J30" s="36"/>
    </row>
    <row r="31" spans="1:10" ht="12.75" x14ac:dyDescent="0.2">
      <c r="C31" s="36"/>
      <c r="D31" s="36"/>
      <c r="E31" s="36"/>
      <c r="F31" s="36"/>
      <c r="G31" s="36"/>
      <c r="H31" s="36"/>
      <c r="I31" s="36"/>
      <c r="J31" s="3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workbookViewId="0">
      <selection activeCell="D109" sqref="D109"/>
    </sheetView>
  </sheetViews>
  <sheetFormatPr defaultRowHeight="11.25" x14ac:dyDescent="0.15"/>
  <cols>
    <col min="1" max="1" width="14.28515625" style="35" bestFit="1" customWidth="1"/>
    <col min="2" max="2" width="15.28515625" style="35" bestFit="1" customWidth="1"/>
    <col min="3" max="3" width="14.85546875" style="35" bestFit="1" customWidth="1"/>
    <col min="4" max="4" width="52.5703125" style="35" bestFit="1" customWidth="1"/>
    <col min="5" max="5" width="16.140625" style="35" bestFit="1" customWidth="1"/>
    <col min="6" max="16384" width="9.140625" style="35"/>
  </cols>
  <sheetData>
    <row r="1" spans="1:5" ht="12.75" x14ac:dyDescent="0.2">
      <c r="A1" s="34" t="s">
        <v>299</v>
      </c>
      <c r="B1" s="34" t="s">
        <v>300</v>
      </c>
      <c r="C1" s="34" t="s">
        <v>301</v>
      </c>
      <c r="D1" s="34" t="s">
        <v>302</v>
      </c>
      <c r="E1" s="34">
        <v>-2088078.42</v>
      </c>
    </row>
    <row r="2" spans="1:5" ht="12.75" x14ac:dyDescent="0.2">
      <c r="A2" s="36" t="s">
        <v>299</v>
      </c>
      <c r="B2" s="36" t="s">
        <v>303</v>
      </c>
      <c r="C2" s="36" t="s">
        <v>301</v>
      </c>
      <c r="D2" s="36" t="s">
        <v>304</v>
      </c>
      <c r="E2" s="36">
        <v>0</v>
      </c>
    </row>
    <row r="3" spans="1:5" ht="12.75" x14ac:dyDescent="0.2">
      <c r="A3" s="36" t="s">
        <v>299</v>
      </c>
      <c r="B3" s="36" t="s">
        <v>305</v>
      </c>
      <c r="C3" s="36" t="s">
        <v>301</v>
      </c>
      <c r="D3" s="36" t="s">
        <v>306</v>
      </c>
      <c r="E3" s="36">
        <v>-1917.95</v>
      </c>
    </row>
    <row r="4" spans="1:5" ht="12.75" x14ac:dyDescent="0.2">
      <c r="A4" s="36" t="s">
        <v>299</v>
      </c>
      <c r="B4" s="36" t="s">
        <v>307</v>
      </c>
      <c r="C4" s="36" t="s">
        <v>301</v>
      </c>
      <c r="D4" s="36" t="s">
        <v>308</v>
      </c>
      <c r="E4" s="36">
        <v>-1432142.17</v>
      </c>
    </row>
    <row r="5" spans="1:5" ht="12.75" x14ac:dyDescent="0.2">
      <c r="A5" s="36" t="s">
        <v>299</v>
      </c>
      <c r="B5" s="36" t="s">
        <v>309</v>
      </c>
      <c r="C5" s="36" t="s">
        <v>301</v>
      </c>
      <c r="D5" s="36" t="s">
        <v>310</v>
      </c>
      <c r="E5" s="36">
        <v>-5390.87</v>
      </c>
    </row>
    <row r="6" spans="1:5" ht="12.75" x14ac:dyDescent="0.2">
      <c r="A6" s="36" t="s">
        <v>299</v>
      </c>
      <c r="B6" s="36" t="s">
        <v>311</v>
      </c>
      <c r="C6" s="36" t="s">
        <v>301</v>
      </c>
      <c r="D6" s="36" t="s">
        <v>312</v>
      </c>
      <c r="E6" s="36">
        <v>-39150.25</v>
      </c>
    </row>
    <row r="7" spans="1:5" ht="12.75" x14ac:dyDescent="0.2">
      <c r="A7" s="36" t="s">
        <v>299</v>
      </c>
      <c r="B7" s="36" t="s">
        <v>313</v>
      </c>
      <c r="C7" s="36" t="s">
        <v>301</v>
      </c>
      <c r="D7" s="36" t="s">
        <v>314</v>
      </c>
      <c r="E7" s="36">
        <v>-6000</v>
      </c>
    </row>
    <row r="8" spans="1:5" ht="12.75" x14ac:dyDescent="0.2">
      <c r="A8" s="36" t="s">
        <v>299</v>
      </c>
      <c r="B8" s="36" t="s">
        <v>315</v>
      </c>
      <c r="C8" s="36" t="s">
        <v>301</v>
      </c>
      <c r="D8" s="36" t="s">
        <v>316</v>
      </c>
      <c r="E8" s="36">
        <v>0.01</v>
      </c>
    </row>
    <row r="9" spans="1:5" ht="12.75" x14ac:dyDescent="0.2">
      <c r="A9" s="36" t="s">
        <v>299</v>
      </c>
      <c r="B9" s="36" t="s">
        <v>317</v>
      </c>
      <c r="C9" s="36" t="s">
        <v>301</v>
      </c>
      <c r="D9" s="36" t="s">
        <v>318</v>
      </c>
      <c r="E9" s="36">
        <v>-156455</v>
      </c>
    </row>
    <row r="10" spans="1:5" ht="12.75" x14ac:dyDescent="0.2">
      <c r="A10" s="36" t="s">
        <v>299</v>
      </c>
      <c r="B10" s="36" t="s">
        <v>319</v>
      </c>
      <c r="C10" s="36" t="s">
        <v>301</v>
      </c>
      <c r="D10" s="36" t="s">
        <v>320</v>
      </c>
      <c r="E10" s="36">
        <v>-424.3</v>
      </c>
    </row>
    <row r="11" spans="1:5" ht="12.75" x14ac:dyDescent="0.2">
      <c r="A11" s="36" t="s">
        <v>299</v>
      </c>
      <c r="B11" s="36" t="s">
        <v>321</v>
      </c>
      <c r="C11" s="36" t="s">
        <v>301</v>
      </c>
      <c r="D11" s="36" t="s">
        <v>322</v>
      </c>
      <c r="E11" s="36">
        <v>-2877.99</v>
      </c>
    </row>
    <row r="12" spans="1:5" ht="12.75" x14ac:dyDescent="0.2">
      <c r="A12" s="36" t="s">
        <v>299</v>
      </c>
      <c r="B12" s="36" t="s">
        <v>323</v>
      </c>
      <c r="C12" s="36" t="s">
        <v>301</v>
      </c>
      <c r="D12" s="36" t="s">
        <v>324</v>
      </c>
      <c r="E12" s="36">
        <v>-1542.75</v>
      </c>
    </row>
    <row r="13" spans="1:5" ht="12.75" x14ac:dyDescent="0.2">
      <c r="A13" s="36" t="s">
        <v>299</v>
      </c>
      <c r="B13" s="36" t="s">
        <v>325</v>
      </c>
      <c r="C13" s="36" t="s">
        <v>301</v>
      </c>
      <c r="D13" s="36" t="s">
        <v>326</v>
      </c>
      <c r="E13" s="36">
        <v>-0.01</v>
      </c>
    </row>
    <row r="14" spans="1:5" ht="12.75" x14ac:dyDescent="0.2">
      <c r="A14" s="36" t="s">
        <v>299</v>
      </c>
      <c r="B14" s="36" t="s">
        <v>327</v>
      </c>
      <c r="C14" s="36" t="s">
        <v>301</v>
      </c>
      <c r="D14" s="36" t="s">
        <v>328</v>
      </c>
      <c r="E14" s="36">
        <v>-16000</v>
      </c>
    </row>
    <row r="15" spans="1:5" ht="12.75" x14ac:dyDescent="0.2">
      <c r="A15" s="36" t="s">
        <v>299</v>
      </c>
      <c r="B15" s="36" t="s">
        <v>329</v>
      </c>
      <c r="C15" s="36" t="s">
        <v>301</v>
      </c>
      <c r="D15" s="36" t="s">
        <v>330</v>
      </c>
      <c r="E15" s="36">
        <v>-2066.4</v>
      </c>
    </row>
    <row r="16" spans="1:5" ht="12.75" x14ac:dyDescent="0.2">
      <c r="A16" s="36" t="s">
        <v>299</v>
      </c>
      <c r="B16" s="36" t="s">
        <v>331</v>
      </c>
      <c r="C16" s="36" t="s">
        <v>301</v>
      </c>
      <c r="D16" s="36" t="s">
        <v>332</v>
      </c>
      <c r="E16" s="36">
        <v>-5751</v>
      </c>
    </row>
    <row r="17" spans="1:5" ht="12.75" x14ac:dyDescent="0.2">
      <c r="A17" s="36" t="s">
        <v>299</v>
      </c>
      <c r="B17" s="36" t="s">
        <v>333</v>
      </c>
      <c r="C17" s="36" t="s">
        <v>301</v>
      </c>
      <c r="D17" s="36" t="s">
        <v>334</v>
      </c>
      <c r="E17" s="36">
        <v>-387.2</v>
      </c>
    </row>
    <row r="18" spans="1:5" ht="12.75" x14ac:dyDescent="0.2">
      <c r="A18" s="36" t="s">
        <v>299</v>
      </c>
      <c r="B18" s="36" t="s">
        <v>335</v>
      </c>
      <c r="C18" s="36" t="s">
        <v>301</v>
      </c>
      <c r="D18" s="36" t="s">
        <v>336</v>
      </c>
      <c r="E18" s="36">
        <v>-181.5</v>
      </c>
    </row>
    <row r="19" spans="1:5" ht="12.75" x14ac:dyDescent="0.2">
      <c r="A19" s="36" t="s">
        <v>299</v>
      </c>
      <c r="B19" s="36" t="s">
        <v>337</v>
      </c>
      <c r="C19" s="36" t="s">
        <v>301</v>
      </c>
      <c r="D19" s="36" t="s">
        <v>338</v>
      </c>
      <c r="E19" s="36">
        <v>-3176.47</v>
      </c>
    </row>
    <row r="20" spans="1:5" ht="12.75" x14ac:dyDescent="0.2">
      <c r="A20" s="36" t="s">
        <v>299</v>
      </c>
      <c r="B20" s="36" t="s">
        <v>339</v>
      </c>
      <c r="C20" s="36" t="s">
        <v>301</v>
      </c>
      <c r="D20" s="36" t="s">
        <v>340</v>
      </c>
      <c r="E20" s="36">
        <v>-1302.45</v>
      </c>
    </row>
    <row r="21" spans="1:5" ht="12.75" x14ac:dyDescent="0.2">
      <c r="A21" s="36" t="s">
        <v>299</v>
      </c>
      <c r="B21" s="36" t="s">
        <v>341</v>
      </c>
      <c r="C21" s="36" t="s">
        <v>301</v>
      </c>
      <c r="D21" s="36" t="s">
        <v>342</v>
      </c>
      <c r="E21" s="36">
        <v>48.48</v>
      </c>
    </row>
    <row r="22" spans="1:5" ht="12.75" x14ac:dyDescent="0.2">
      <c r="A22" s="36" t="s">
        <v>299</v>
      </c>
      <c r="B22" s="36" t="s">
        <v>343</v>
      </c>
      <c r="C22" s="36" t="s">
        <v>301</v>
      </c>
      <c r="D22" s="36" t="s">
        <v>344</v>
      </c>
      <c r="E22" s="36">
        <v>-25000</v>
      </c>
    </row>
    <row r="23" spans="1:5" ht="12.75" x14ac:dyDescent="0.2">
      <c r="A23" s="36" t="s">
        <v>299</v>
      </c>
      <c r="B23" s="36" t="s">
        <v>345</v>
      </c>
      <c r="C23" s="36" t="s">
        <v>301</v>
      </c>
      <c r="D23" s="36" t="s">
        <v>346</v>
      </c>
      <c r="E23" s="36">
        <v>131.36000000000001</v>
      </c>
    </row>
    <row r="24" spans="1:5" ht="12.75" x14ac:dyDescent="0.2">
      <c r="A24" s="36" t="s">
        <v>299</v>
      </c>
      <c r="B24" s="36" t="s">
        <v>347</v>
      </c>
      <c r="C24" s="36" t="s">
        <v>301</v>
      </c>
      <c r="D24" s="36" t="s">
        <v>348</v>
      </c>
      <c r="E24" s="36">
        <v>0</v>
      </c>
    </row>
    <row r="25" spans="1:5" ht="12.75" x14ac:dyDescent="0.2">
      <c r="A25" s="36" t="s">
        <v>299</v>
      </c>
      <c r="B25" s="36" t="s">
        <v>349</v>
      </c>
      <c r="C25" s="36" t="s">
        <v>301</v>
      </c>
      <c r="D25" s="36" t="s">
        <v>350</v>
      </c>
      <c r="E25" s="36">
        <v>85</v>
      </c>
    </row>
    <row r="26" spans="1:5" ht="12.75" x14ac:dyDescent="0.2">
      <c r="A26" s="36" t="s">
        <v>299</v>
      </c>
      <c r="B26" s="36" t="s">
        <v>351</v>
      </c>
      <c r="C26" s="36" t="s">
        <v>301</v>
      </c>
      <c r="D26" s="36" t="s">
        <v>352</v>
      </c>
      <c r="E26" s="36">
        <v>-702</v>
      </c>
    </row>
    <row r="27" spans="1:5" ht="12.75" x14ac:dyDescent="0.2">
      <c r="A27" s="36" t="s">
        <v>299</v>
      </c>
      <c r="B27" s="36" t="s">
        <v>353</v>
      </c>
      <c r="C27" s="36" t="s">
        <v>301</v>
      </c>
      <c r="D27" s="36" t="s">
        <v>354</v>
      </c>
      <c r="E27" s="36">
        <v>0</v>
      </c>
    </row>
    <row r="28" spans="1:5" ht="12.75" x14ac:dyDescent="0.2">
      <c r="A28" s="36" t="s">
        <v>299</v>
      </c>
      <c r="B28" s="36" t="s">
        <v>355</v>
      </c>
      <c r="C28" s="36" t="s">
        <v>301</v>
      </c>
      <c r="D28" s="36" t="s">
        <v>356</v>
      </c>
      <c r="E28" s="36">
        <v>58.5</v>
      </c>
    </row>
    <row r="29" spans="1:5" ht="12.75" x14ac:dyDescent="0.2">
      <c r="A29" s="36" t="s">
        <v>299</v>
      </c>
      <c r="B29" s="36" t="s">
        <v>357</v>
      </c>
      <c r="C29" s="36" t="s">
        <v>301</v>
      </c>
      <c r="D29" s="36" t="s">
        <v>358</v>
      </c>
      <c r="E29" s="36">
        <v>-8.91</v>
      </c>
    </row>
    <row r="30" spans="1:5" ht="12.75" x14ac:dyDescent="0.2">
      <c r="A30" s="36" t="s">
        <v>299</v>
      </c>
      <c r="B30" s="36" t="s">
        <v>359</v>
      </c>
      <c r="C30" s="36" t="s">
        <v>301</v>
      </c>
      <c r="D30" s="36" t="s">
        <v>360</v>
      </c>
      <c r="E30" s="36">
        <v>-2302.67</v>
      </c>
    </row>
    <row r="31" spans="1:5" ht="12.75" x14ac:dyDescent="0.2">
      <c r="A31" s="36" t="s">
        <v>299</v>
      </c>
      <c r="B31" s="36" t="s">
        <v>361</v>
      </c>
      <c r="C31" s="36" t="s">
        <v>301</v>
      </c>
      <c r="D31" s="36" t="s">
        <v>362</v>
      </c>
      <c r="E31" s="36">
        <v>41.16</v>
      </c>
    </row>
    <row r="32" spans="1:5" ht="12.75" x14ac:dyDescent="0.2">
      <c r="A32" s="36" t="s">
        <v>299</v>
      </c>
      <c r="B32" s="36" t="s">
        <v>363</v>
      </c>
      <c r="C32" s="36" t="s">
        <v>301</v>
      </c>
      <c r="D32" s="36" t="s">
        <v>364</v>
      </c>
      <c r="E32" s="36">
        <v>-10322.17</v>
      </c>
    </row>
    <row r="33" spans="1:5" ht="12.75" x14ac:dyDescent="0.2">
      <c r="A33" s="36" t="s">
        <v>299</v>
      </c>
      <c r="B33" s="36" t="s">
        <v>365</v>
      </c>
      <c r="C33" s="36" t="s">
        <v>301</v>
      </c>
      <c r="D33" s="36" t="s">
        <v>366</v>
      </c>
      <c r="E33" s="36">
        <v>-746.5</v>
      </c>
    </row>
    <row r="34" spans="1:5" ht="12.75" x14ac:dyDescent="0.2">
      <c r="A34" s="36" t="s">
        <v>299</v>
      </c>
      <c r="B34" s="36" t="s">
        <v>367</v>
      </c>
      <c r="C34" s="36" t="s">
        <v>301</v>
      </c>
      <c r="D34" s="36" t="s">
        <v>368</v>
      </c>
      <c r="E34" s="36">
        <v>0</v>
      </c>
    </row>
    <row r="35" spans="1:5" ht="12.75" x14ac:dyDescent="0.2">
      <c r="A35" s="36" t="s">
        <v>299</v>
      </c>
      <c r="B35" s="36" t="s">
        <v>369</v>
      </c>
      <c r="C35" s="36" t="s">
        <v>301</v>
      </c>
      <c r="D35" s="36" t="s">
        <v>370</v>
      </c>
      <c r="E35" s="36">
        <v>-6714.95</v>
      </c>
    </row>
    <row r="36" spans="1:5" ht="12.75" x14ac:dyDescent="0.2">
      <c r="A36" s="36" t="s">
        <v>299</v>
      </c>
      <c r="B36" s="36" t="s">
        <v>371</v>
      </c>
      <c r="C36" s="36" t="s">
        <v>301</v>
      </c>
      <c r="D36" s="36" t="s">
        <v>372</v>
      </c>
      <c r="E36" s="36">
        <v>-269.83</v>
      </c>
    </row>
    <row r="37" spans="1:5" ht="12.75" x14ac:dyDescent="0.2">
      <c r="A37" s="36" t="s">
        <v>299</v>
      </c>
      <c r="B37" s="36" t="s">
        <v>373</v>
      </c>
      <c r="C37" s="36" t="s">
        <v>301</v>
      </c>
      <c r="D37" s="36" t="s">
        <v>374</v>
      </c>
      <c r="E37" s="36">
        <v>0</v>
      </c>
    </row>
    <row r="38" spans="1:5" ht="12.75" x14ac:dyDescent="0.2">
      <c r="A38" s="36" t="s">
        <v>299</v>
      </c>
      <c r="B38" s="36" t="s">
        <v>375</v>
      </c>
      <c r="C38" s="36" t="s">
        <v>301</v>
      </c>
      <c r="D38" s="36" t="s">
        <v>376</v>
      </c>
      <c r="E38" s="36">
        <v>-435.6</v>
      </c>
    </row>
    <row r="39" spans="1:5" ht="12.75" x14ac:dyDescent="0.2">
      <c r="A39" s="36" t="s">
        <v>299</v>
      </c>
      <c r="B39" s="36" t="s">
        <v>377</v>
      </c>
      <c r="C39" s="36" t="s">
        <v>301</v>
      </c>
      <c r="D39" s="36" t="s">
        <v>378</v>
      </c>
      <c r="E39" s="36">
        <v>-3000</v>
      </c>
    </row>
    <row r="40" spans="1:5" ht="12.75" x14ac:dyDescent="0.2">
      <c r="A40" s="36" t="s">
        <v>299</v>
      </c>
      <c r="B40" s="36" t="s">
        <v>379</v>
      </c>
      <c r="C40" s="36" t="s">
        <v>301</v>
      </c>
      <c r="D40" s="36" t="s">
        <v>380</v>
      </c>
      <c r="E40" s="36">
        <v>-238.76</v>
      </c>
    </row>
    <row r="41" spans="1:5" ht="12.75" x14ac:dyDescent="0.2">
      <c r="A41" s="36" t="s">
        <v>299</v>
      </c>
      <c r="B41" s="36" t="s">
        <v>381</v>
      </c>
      <c r="C41" s="36" t="s">
        <v>301</v>
      </c>
      <c r="D41" s="36" t="s">
        <v>382</v>
      </c>
      <c r="E41" s="36">
        <v>-18.149999999999999</v>
      </c>
    </row>
    <row r="42" spans="1:5" ht="12.75" x14ac:dyDescent="0.2">
      <c r="A42" s="36" t="s">
        <v>299</v>
      </c>
      <c r="B42" s="36" t="s">
        <v>383</v>
      </c>
      <c r="C42" s="36" t="s">
        <v>301</v>
      </c>
      <c r="D42" s="36" t="s">
        <v>384</v>
      </c>
      <c r="E42" s="36">
        <v>212.51</v>
      </c>
    </row>
    <row r="43" spans="1:5" ht="12.75" x14ac:dyDescent="0.2">
      <c r="A43" s="36" t="s">
        <v>299</v>
      </c>
      <c r="B43" s="36" t="s">
        <v>385</v>
      </c>
      <c r="C43" s="36" t="s">
        <v>301</v>
      </c>
      <c r="D43" s="36" t="s">
        <v>386</v>
      </c>
      <c r="E43" s="36">
        <v>0</v>
      </c>
    </row>
    <row r="44" spans="1:5" ht="12.75" x14ac:dyDescent="0.2">
      <c r="A44" s="36" t="s">
        <v>299</v>
      </c>
      <c r="B44" s="36" t="s">
        <v>387</v>
      </c>
      <c r="C44" s="36" t="s">
        <v>301</v>
      </c>
      <c r="D44" s="36" t="s">
        <v>388</v>
      </c>
      <c r="E44" s="36">
        <v>-6145.59</v>
      </c>
    </row>
    <row r="45" spans="1:5" ht="12.75" x14ac:dyDescent="0.2">
      <c r="A45" s="36" t="s">
        <v>299</v>
      </c>
      <c r="B45" s="36" t="s">
        <v>389</v>
      </c>
      <c r="C45" s="36" t="s">
        <v>301</v>
      </c>
      <c r="D45" s="36" t="s">
        <v>390</v>
      </c>
      <c r="E45" s="36">
        <v>-1298.05</v>
      </c>
    </row>
    <row r="46" spans="1:5" ht="12.75" x14ac:dyDescent="0.2">
      <c r="A46" s="36" t="s">
        <v>299</v>
      </c>
      <c r="B46" s="36" t="s">
        <v>391</v>
      </c>
      <c r="C46" s="36" t="s">
        <v>301</v>
      </c>
      <c r="D46" s="36" t="s">
        <v>392</v>
      </c>
      <c r="E46" s="36">
        <v>0</v>
      </c>
    </row>
    <row r="47" spans="1:5" ht="12.75" x14ac:dyDescent="0.2">
      <c r="A47" s="36" t="s">
        <v>299</v>
      </c>
      <c r="B47" s="36" t="s">
        <v>393</v>
      </c>
      <c r="C47" s="36" t="s">
        <v>301</v>
      </c>
      <c r="D47" s="36" t="s">
        <v>394</v>
      </c>
      <c r="E47" s="36">
        <v>178.5</v>
      </c>
    </row>
    <row r="48" spans="1:5" ht="12.75" x14ac:dyDescent="0.2">
      <c r="A48" s="36" t="s">
        <v>299</v>
      </c>
      <c r="B48" s="36" t="s">
        <v>395</v>
      </c>
      <c r="C48" s="36" t="s">
        <v>301</v>
      </c>
      <c r="D48" s="36" t="s">
        <v>396</v>
      </c>
      <c r="E48" s="36">
        <v>-870.6</v>
      </c>
    </row>
    <row r="49" spans="1:5" ht="12.75" x14ac:dyDescent="0.2">
      <c r="A49" s="36" t="s">
        <v>299</v>
      </c>
      <c r="B49" s="36" t="s">
        <v>397</v>
      </c>
      <c r="C49" s="36" t="s">
        <v>301</v>
      </c>
      <c r="D49" s="36" t="s">
        <v>398</v>
      </c>
      <c r="E49" s="36">
        <v>-80836.289999999994</v>
      </c>
    </row>
    <row r="50" spans="1:5" ht="12.75" x14ac:dyDescent="0.2">
      <c r="A50" s="36" t="s">
        <v>299</v>
      </c>
      <c r="B50" s="36" t="s">
        <v>399</v>
      </c>
      <c r="C50" s="36" t="s">
        <v>301</v>
      </c>
      <c r="D50" s="36" t="s">
        <v>400</v>
      </c>
      <c r="E50" s="36">
        <v>-6000</v>
      </c>
    </row>
    <row r="51" spans="1:5" ht="12.75" x14ac:dyDescent="0.2">
      <c r="A51" s="36" t="s">
        <v>299</v>
      </c>
      <c r="B51" s="36" t="s">
        <v>401</v>
      </c>
      <c r="C51" s="36" t="s">
        <v>301</v>
      </c>
      <c r="D51" s="36" t="s">
        <v>402</v>
      </c>
      <c r="E51" s="36">
        <v>-85401.14</v>
      </c>
    </row>
    <row r="52" spans="1:5" ht="12.75" x14ac:dyDescent="0.2">
      <c r="A52" s="36" t="s">
        <v>299</v>
      </c>
      <c r="B52" s="36" t="s">
        <v>403</v>
      </c>
      <c r="C52" s="36" t="s">
        <v>301</v>
      </c>
      <c r="D52" s="36" t="s">
        <v>404</v>
      </c>
      <c r="E52" s="36">
        <v>24.94</v>
      </c>
    </row>
    <row r="53" spans="1:5" ht="12.75" x14ac:dyDescent="0.2">
      <c r="A53" s="36" t="s">
        <v>299</v>
      </c>
      <c r="B53" s="36" t="s">
        <v>405</v>
      </c>
      <c r="C53" s="36" t="s">
        <v>301</v>
      </c>
      <c r="D53" s="36" t="s">
        <v>406</v>
      </c>
      <c r="E53" s="36">
        <v>-806.96</v>
      </c>
    </row>
    <row r="54" spans="1:5" ht="12.75" x14ac:dyDescent="0.2">
      <c r="A54" s="36" t="s">
        <v>299</v>
      </c>
      <c r="B54" s="36" t="s">
        <v>407</v>
      </c>
      <c r="C54" s="36" t="s">
        <v>301</v>
      </c>
      <c r="D54" s="36" t="s">
        <v>408</v>
      </c>
      <c r="E54" s="36">
        <v>0</v>
      </c>
    </row>
    <row r="55" spans="1:5" ht="12.75" x14ac:dyDescent="0.2">
      <c r="A55" s="36" t="s">
        <v>299</v>
      </c>
      <c r="B55" s="36" t="s">
        <v>409</v>
      </c>
      <c r="C55" s="36" t="s">
        <v>301</v>
      </c>
      <c r="D55" s="36" t="s">
        <v>410</v>
      </c>
      <c r="E55" s="36">
        <v>-0.2</v>
      </c>
    </row>
    <row r="56" spans="1:5" ht="12.75" x14ac:dyDescent="0.2">
      <c r="A56" s="36" t="s">
        <v>299</v>
      </c>
      <c r="B56" s="36" t="s">
        <v>411</v>
      </c>
      <c r="C56" s="36" t="s">
        <v>301</v>
      </c>
      <c r="D56" s="36" t="s">
        <v>412</v>
      </c>
      <c r="E56" s="36">
        <v>-843.12</v>
      </c>
    </row>
    <row r="57" spans="1:5" ht="12.75" x14ac:dyDescent="0.2">
      <c r="A57" s="36" t="s">
        <v>299</v>
      </c>
      <c r="B57" s="36" t="s">
        <v>413</v>
      </c>
      <c r="C57" s="36" t="s">
        <v>301</v>
      </c>
      <c r="D57" s="36" t="s">
        <v>414</v>
      </c>
      <c r="E57" s="36">
        <v>-97.8</v>
      </c>
    </row>
    <row r="58" spans="1:5" ht="12.75" x14ac:dyDescent="0.2">
      <c r="A58" s="36" t="s">
        <v>299</v>
      </c>
      <c r="B58" s="36" t="s">
        <v>415</v>
      </c>
      <c r="C58" s="36" t="s">
        <v>301</v>
      </c>
      <c r="D58" s="36" t="s">
        <v>416</v>
      </c>
      <c r="E58" s="36">
        <v>0</v>
      </c>
    </row>
    <row r="59" spans="1:5" ht="12.75" x14ac:dyDescent="0.2">
      <c r="A59" s="36" t="s">
        <v>299</v>
      </c>
      <c r="B59" s="36" t="s">
        <v>417</v>
      </c>
      <c r="C59" s="36" t="s">
        <v>301</v>
      </c>
      <c r="D59" s="36" t="s">
        <v>418</v>
      </c>
      <c r="E59" s="36">
        <v>0</v>
      </c>
    </row>
    <row r="60" spans="1:5" ht="12.75" x14ac:dyDescent="0.2">
      <c r="A60" s="36" t="s">
        <v>299</v>
      </c>
      <c r="B60" s="36" t="s">
        <v>419</v>
      </c>
      <c r="C60" s="36" t="s">
        <v>301</v>
      </c>
      <c r="D60" s="36" t="s">
        <v>420</v>
      </c>
      <c r="E60" s="36">
        <v>377.81</v>
      </c>
    </row>
    <row r="61" spans="1:5" ht="12.75" x14ac:dyDescent="0.2">
      <c r="A61" s="36" t="s">
        <v>299</v>
      </c>
      <c r="B61" s="36" t="s">
        <v>421</v>
      </c>
      <c r="C61" s="36" t="s">
        <v>301</v>
      </c>
      <c r="D61" s="36" t="s">
        <v>422</v>
      </c>
      <c r="E61" s="36">
        <v>1005.62</v>
      </c>
    </row>
    <row r="62" spans="1:5" ht="12.75" x14ac:dyDescent="0.2">
      <c r="A62" s="36" t="s">
        <v>299</v>
      </c>
      <c r="B62" s="36" t="s">
        <v>423</v>
      </c>
      <c r="C62" s="36" t="s">
        <v>301</v>
      </c>
      <c r="D62" s="36" t="s">
        <v>424</v>
      </c>
      <c r="E62" s="36">
        <v>0</v>
      </c>
    </row>
    <row r="63" spans="1:5" ht="12.75" x14ac:dyDescent="0.2">
      <c r="A63" s="36" t="s">
        <v>299</v>
      </c>
      <c r="B63" s="36" t="s">
        <v>425</v>
      </c>
      <c r="C63" s="36" t="s">
        <v>301</v>
      </c>
      <c r="D63" s="36" t="s">
        <v>426</v>
      </c>
      <c r="E63" s="36">
        <v>0</v>
      </c>
    </row>
    <row r="64" spans="1:5" ht="12.75" x14ac:dyDescent="0.2">
      <c r="A64" s="36" t="s">
        <v>299</v>
      </c>
      <c r="B64" s="36" t="s">
        <v>427</v>
      </c>
      <c r="C64" s="36" t="s">
        <v>301</v>
      </c>
      <c r="D64" s="36" t="s">
        <v>428</v>
      </c>
      <c r="E64" s="36">
        <v>0</v>
      </c>
    </row>
    <row r="65" spans="1:5" ht="12.75" x14ac:dyDescent="0.2">
      <c r="A65" s="36" t="s">
        <v>299</v>
      </c>
      <c r="B65" s="36" t="s">
        <v>429</v>
      </c>
      <c r="C65" s="36" t="s">
        <v>301</v>
      </c>
      <c r="D65" s="36" t="s">
        <v>430</v>
      </c>
      <c r="E65" s="36">
        <v>-4846.63</v>
      </c>
    </row>
    <row r="66" spans="1:5" ht="12.75" x14ac:dyDescent="0.2">
      <c r="A66" s="36" t="s">
        <v>299</v>
      </c>
      <c r="B66" s="36" t="s">
        <v>431</v>
      </c>
      <c r="C66" s="36" t="s">
        <v>301</v>
      </c>
      <c r="D66" s="36" t="s">
        <v>432</v>
      </c>
      <c r="E66" s="36">
        <v>-662.5</v>
      </c>
    </row>
    <row r="67" spans="1:5" ht="12.75" x14ac:dyDescent="0.2">
      <c r="A67" s="36" t="s">
        <v>299</v>
      </c>
      <c r="B67" s="36" t="s">
        <v>433</v>
      </c>
      <c r="C67" s="36" t="s">
        <v>301</v>
      </c>
      <c r="D67" s="36" t="s">
        <v>434</v>
      </c>
      <c r="E67" s="36">
        <v>-421.14</v>
      </c>
    </row>
    <row r="68" spans="1:5" ht="12.75" x14ac:dyDescent="0.2">
      <c r="A68" s="36" t="s">
        <v>299</v>
      </c>
      <c r="B68" s="36" t="s">
        <v>435</v>
      </c>
      <c r="C68" s="36" t="s">
        <v>301</v>
      </c>
      <c r="D68" s="36" t="s">
        <v>436</v>
      </c>
      <c r="E68" s="36">
        <v>0</v>
      </c>
    </row>
    <row r="69" spans="1:5" ht="12.75" x14ac:dyDescent="0.2">
      <c r="A69" s="36" t="s">
        <v>299</v>
      </c>
      <c r="B69" s="36" t="s">
        <v>437</v>
      </c>
      <c r="C69" s="36" t="s">
        <v>301</v>
      </c>
      <c r="D69" s="36" t="s">
        <v>438</v>
      </c>
      <c r="E69" s="36">
        <v>0</v>
      </c>
    </row>
    <row r="70" spans="1:5" ht="12.75" x14ac:dyDescent="0.2">
      <c r="A70" s="36" t="s">
        <v>299</v>
      </c>
      <c r="B70" s="36" t="s">
        <v>439</v>
      </c>
      <c r="C70" s="36" t="s">
        <v>301</v>
      </c>
      <c r="D70" s="36" t="s">
        <v>440</v>
      </c>
      <c r="E70" s="36">
        <v>0</v>
      </c>
    </row>
    <row r="71" spans="1:5" ht="12.75" x14ac:dyDescent="0.2">
      <c r="A71" s="36" t="s">
        <v>299</v>
      </c>
      <c r="B71" s="36" t="s">
        <v>441</v>
      </c>
      <c r="C71" s="36" t="s">
        <v>301</v>
      </c>
      <c r="D71" s="36" t="s">
        <v>442</v>
      </c>
      <c r="E71" s="36">
        <v>-21081.11</v>
      </c>
    </row>
    <row r="72" spans="1:5" ht="12.75" x14ac:dyDescent="0.2">
      <c r="A72" s="36" t="s">
        <v>299</v>
      </c>
      <c r="B72" s="36" t="s">
        <v>443</v>
      </c>
      <c r="C72" s="36" t="s">
        <v>301</v>
      </c>
      <c r="D72" s="36" t="s">
        <v>444</v>
      </c>
      <c r="E72" s="36">
        <v>-121</v>
      </c>
    </row>
    <row r="73" spans="1:5" ht="12.75" x14ac:dyDescent="0.2">
      <c r="A73" s="36" t="s">
        <v>299</v>
      </c>
      <c r="B73" s="36" t="s">
        <v>445</v>
      </c>
      <c r="C73" s="36" t="s">
        <v>301</v>
      </c>
      <c r="D73" s="36" t="s">
        <v>446</v>
      </c>
      <c r="E73" s="36">
        <v>0</v>
      </c>
    </row>
    <row r="74" spans="1:5" ht="12.75" x14ac:dyDescent="0.2">
      <c r="A74" s="36" t="s">
        <v>299</v>
      </c>
      <c r="B74" s="36" t="s">
        <v>447</v>
      </c>
      <c r="C74" s="36" t="s">
        <v>301</v>
      </c>
      <c r="D74" s="36" t="s">
        <v>448</v>
      </c>
      <c r="E74" s="36">
        <v>-633</v>
      </c>
    </row>
    <row r="75" spans="1:5" ht="12.75" x14ac:dyDescent="0.2">
      <c r="A75" s="36" t="s">
        <v>299</v>
      </c>
      <c r="B75" s="36" t="s">
        <v>449</v>
      </c>
      <c r="C75" s="36" t="s">
        <v>301</v>
      </c>
      <c r="D75" s="36" t="s">
        <v>450</v>
      </c>
      <c r="E75" s="36">
        <v>0</v>
      </c>
    </row>
    <row r="76" spans="1:5" ht="12.75" x14ac:dyDescent="0.2">
      <c r="A76" s="36" t="s">
        <v>299</v>
      </c>
      <c r="B76" s="36" t="s">
        <v>451</v>
      </c>
      <c r="C76" s="36" t="s">
        <v>301</v>
      </c>
      <c r="D76" s="36" t="s">
        <v>452</v>
      </c>
      <c r="E76" s="36">
        <v>-229.9</v>
      </c>
    </row>
    <row r="77" spans="1:5" ht="12.75" x14ac:dyDescent="0.2">
      <c r="A77" s="36" t="s">
        <v>299</v>
      </c>
      <c r="B77" s="36" t="s">
        <v>453</v>
      </c>
      <c r="C77" s="36" t="s">
        <v>301</v>
      </c>
      <c r="D77" s="36" t="s">
        <v>454</v>
      </c>
      <c r="E77" s="36">
        <v>919.6</v>
      </c>
    </row>
    <row r="78" spans="1:5" ht="12.75" x14ac:dyDescent="0.2">
      <c r="A78" s="36" t="s">
        <v>299</v>
      </c>
      <c r="B78" s="36" t="s">
        <v>455</v>
      </c>
      <c r="C78" s="36" t="s">
        <v>301</v>
      </c>
      <c r="D78" s="36" t="s">
        <v>456</v>
      </c>
      <c r="E78" s="36">
        <v>0</v>
      </c>
    </row>
    <row r="79" spans="1:5" ht="12.75" x14ac:dyDescent="0.2">
      <c r="A79" s="36" t="s">
        <v>299</v>
      </c>
      <c r="B79" s="36" t="s">
        <v>457</v>
      </c>
      <c r="C79" s="36" t="s">
        <v>301</v>
      </c>
      <c r="D79" s="36" t="s">
        <v>458</v>
      </c>
      <c r="E79" s="36">
        <v>115.95</v>
      </c>
    </row>
    <row r="80" spans="1:5" ht="12.75" x14ac:dyDescent="0.2">
      <c r="A80" s="36" t="s">
        <v>299</v>
      </c>
      <c r="B80" s="36" t="s">
        <v>459</v>
      </c>
      <c r="C80" s="36" t="s">
        <v>301</v>
      </c>
      <c r="D80" s="36" t="s">
        <v>460</v>
      </c>
      <c r="E80" s="36">
        <v>0</v>
      </c>
    </row>
    <row r="81" spans="1:5" ht="12.75" x14ac:dyDescent="0.2">
      <c r="A81" s="36" t="s">
        <v>299</v>
      </c>
      <c r="B81" s="36" t="s">
        <v>461</v>
      </c>
      <c r="C81" s="36" t="s">
        <v>301</v>
      </c>
      <c r="D81" s="36" t="s">
        <v>462</v>
      </c>
      <c r="E81" s="36">
        <v>-1443.4</v>
      </c>
    </row>
    <row r="82" spans="1:5" ht="12.75" x14ac:dyDescent="0.2">
      <c r="A82" s="36" t="s">
        <v>299</v>
      </c>
      <c r="B82" s="36" t="s">
        <v>463</v>
      </c>
      <c r="C82" s="36" t="s">
        <v>301</v>
      </c>
      <c r="D82" s="36" t="s">
        <v>464</v>
      </c>
      <c r="E82" s="36">
        <v>0</v>
      </c>
    </row>
    <row r="83" spans="1:5" ht="12.75" x14ac:dyDescent="0.2">
      <c r="A83" s="36" t="s">
        <v>299</v>
      </c>
      <c r="B83" s="36" t="s">
        <v>465</v>
      </c>
      <c r="C83" s="36" t="s">
        <v>301</v>
      </c>
      <c r="D83" s="36" t="s">
        <v>466</v>
      </c>
      <c r="E83" s="36">
        <v>-5803.69</v>
      </c>
    </row>
    <row r="84" spans="1:5" ht="12.75" x14ac:dyDescent="0.2">
      <c r="A84" s="36" t="s">
        <v>299</v>
      </c>
      <c r="B84" s="36" t="s">
        <v>467</v>
      </c>
      <c r="C84" s="36" t="s">
        <v>301</v>
      </c>
      <c r="D84" s="36" t="s">
        <v>468</v>
      </c>
      <c r="E84" s="36">
        <v>-3387.68</v>
      </c>
    </row>
    <row r="85" spans="1:5" ht="12.75" x14ac:dyDescent="0.2">
      <c r="A85" s="36" t="s">
        <v>299</v>
      </c>
      <c r="B85" s="36" t="s">
        <v>469</v>
      </c>
      <c r="C85" s="36" t="s">
        <v>301</v>
      </c>
      <c r="D85" s="36" t="s">
        <v>470</v>
      </c>
      <c r="E85" s="36">
        <v>-281.70999999999998</v>
      </c>
    </row>
    <row r="86" spans="1:5" ht="12.75" x14ac:dyDescent="0.2">
      <c r="A86" s="36" t="s">
        <v>299</v>
      </c>
      <c r="B86" s="36" t="s">
        <v>471</v>
      </c>
      <c r="C86" s="36" t="s">
        <v>301</v>
      </c>
      <c r="D86" s="36" t="s">
        <v>472</v>
      </c>
      <c r="E86" s="36">
        <v>-1089</v>
      </c>
    </row>
    <row r="87" spans="1:5" ht="12.75" x14ac:dyDescent="0.2">
      <c r="A87" s="36" t="s">
        <v>299</v>
      </c>
      <c r="B87" s="36" t="s">
        <v>473</v>
      </c>
      <c r="C87" s="36" t="s">
        <v>301</v>
      </c>
      <c r="D87" s="36" t="s">
        <v>474</v>
      </c>
      <c r="E87" s="36">
        <v>120.76</v>
      </c>
    </row>
    <row r="88" spans="1:5" ht="12.75" x14ac:dyDescent="0.2">
      <c r="A88" s="36" t="s">
        <v>299</v>
      </c>
      <c r="B88" s="36" t="s">
        <v>475</v>
      </c>
      <c r="C88" s="36" t="s">
        <v>301</v>
      </c>
      <c r="D88" s="36" t="s">
        <v>476</v>
      </c>
      <c r="E88" s="36">
        <v>-0.01</v>
      </c>
    </row>
    <row r="89" spans="1:5" ht="12.75" x14ac:dyDescent="0.2">
      <c r="A89" s="36" t="s">
        <v>299</v>
      </c>
      <c r="B89" s="36" t="s">
        <v>477</v>
      </c>
      <c r="C89" s="36" t="s">
        <v>301</v>
      </c>
      <c r="D89" s="36" t="s">
        <v>478</v>
      </c>
      <c r="E89" s="36">
        <v>-3681.96</v>
      </c>
    </row>
    <row r="90" spans="1:5" ht="12.75" x14ac:dyDescent="0.2">
      <c r="A90" s="36" t="s">
        <v>299</v>
      </c>
      <c r="B90" s="36" t="s">
        <v>479</v>
      </c>
      <c r="C90" s="36" t="s">
        <v>301</v>
      </c>
      <c r="D90" s="36" t="s">
        <v>480</v>
      </c>
      <c r="E90" s="36">
        <v>-2055.3000000000002</v>
      </c>
    </row>
    <row r="91" spans="1:5" ht="12.75" x14ac:dyDescent="0.2">
      <c r="A91" s="36" t="s">
        <v>299</v>
      </c>
      <c r="B91" s="36" t="s">
        <v>481</v>
      </c>
      <c r="C91" s="36" t="s">
        <v>301</v>
      </c>
      <c r="D91" s="36" t="s">
        <v>482</v>
      </c>
      <c r="E91" s="36">
        <v>-429.18</v>
      </c>
    </row>
    <row r="92" spans="1:5" ht="12.75" x14ac:dyDescent="0.2">
      <c r="A92" s="36" t="s">
        <v>299</v>
      </c>
      <c r="B92" s="36" t="s">
        <v>483</v>
      </c>
      <c r="C92" s="36" t="s">
        <v>301</v>
      </c>
      <c r="D92" s="36" t="s">
        <v>484</v>
      </c>
      <c r="E92" s="36">
        <v>-7260</v>
      </c>
    </row>
    <row r="93" spans="1:5" ht="12.75" x14ac:dyDescent="0.2">
      <c r="A93" s="36" t="s">
        <v>299</v>
      </c>
      <c r="B93" s="36" t="s">
        <v>485</v>
      </c>
      <c r="C93" s="36" t="s">
        <v>301</v>
      </c>
      <c r="D93" s="36" t="s">
        <v>486</v>
      </c>
      <c r="E93" s="36">
        <v>0</v>
      </c>
    </row>
    <row r="94" spans="1:5" ht="12.75" x14ac:dyDescent="0.2">
      <c r="A94" s="36" t="s">
        <v>299</v>
      </c>
      <c r="B94" s="36" t="s">
        <v>487</v>
      </c>
      <c r="C94" s="36" t="s">
        <v>301</v>
      </c>
      <c r="D94" s="36" t="s">
        <v>488</v>
      </c>
      <c r="E94" s="36">
        <v>1432</v>
      </c>
    </row>
    <row r="95" spans="1:5" ht="12.75" x14ac:dyDescent="0.2">
      <c r="A95" s="36" t="s">
        <v>299</v>
      </c>
      <c r="B95" s="36" t="s">
        <v>489</v>
      </c>
      <c r="C95" s="36" t="s">
        <v>301</v>
      </c>
      <c r="D95" s="36" t="s">
        <v>490</v>
      </c>
      <c r="E95" s="36">
        <v>-12901.02</v>
      </c>
    </row>
    <row r="96" spans="1:5" ht="12.75" x14ac:dyDescent="0.2">
      <c r="A96" s="36" t="s">
        <v>299</v>
      </c>
      <c r="B96" s="36" t="s">
        <v>491</v>
      </c>
      <c r="C96" s="36" t="s">
        <v>301</v>
      </c>
      <c r="D96" s="36" t="s">
        <v>492</v>
      </c>
      <c r="E96" s="36">
        <v>0</v>
      </c>
    </row>
    <row r="97" spans="1:5" ht="12.75" x14ac:dyDescent="0.2">
      <c r="A97" s="36" t="s">
        <v>299</v>
      </c>
      <c r="B97" s="36" t="s">
        <v>493</v>
      </c>
      <c r="C97" s="36" t="s">
        <v>301</v>
      </c>
      <c r="D97" s="36" t="s">
        <v>494</v>
      </c>
      <c r="E97" s="36">
        <v>0</v>
      </c>
    </row>
    <row r="98" spans="1:5" ht="12.75" x14ac:dyDescent="0.2">
      <c r="A98" s="36" t="s">
        <v>299</v>
      </c>
      <c r="B98" s="36" t="s">
        <v>495</v>
      </c>
      <c r="C98" s="36" t="s">
        <v>301</v>
      </c>
      <c r="D98" s="36" t="s">
        <v>496</v>
      </c>
      <c r="E98" s="36">
        <v>0</v>
      </c>
    </row>
    <row r="99" spans="1:5" ht="12.75" x14ac:dyDescent="0.2">
      <c r="A99" s="36" t="s">
        <v>299</v>
      </c>
      <c r="B99" s="36" t="s">
        <v>497</v>
      </c>
      <c r="C99" s="36" t="s">
        <v>301</v>
      </c>
      <c r="D99" s="36" t="s">
        <v>498</v>
      </c>
      <c r="E99" s="36">
        <v>-102.86</v>
      </c>
    </row>
    <row r="100" spans="1:5" ht="12.75" x14ac:dyDescent="0.2">
      <c r="A100" s="36" t="s">
        <v>299</v>
      </c>
      <c r="B100" s="36" t="s">
        <v>499</v>
      </c>
      <c r="C100" s="36" t="s">
        <v>301</v>
      </c>
      <c r="D100" s="36" t="s">
        <v>500</v>
      </c>
      <c r="E100" s="36">
        <v>0</v>
      </c>
    </row>
    <row r="101" spans="1:5" ht="12.75" x14ac:dyDescent="0.2">
      <c r="A101" s="36" t="s">
        <v>299</v>
      </c>
      <c r="B101" s="36" t="s">
        <v>501</v>
      </c>
      <c r="C101" s="36" t="s">
        <v>301</v>
      </c>
      <c r="D101" s="36" t="s">
        <v>502</v>
      </c>
      <c r="E101" s="36">
        <v>-532.4</v>
      </c>
    </row>
    <row r="102" spans="1:5" ht="12.75" x14ac:dyDescent="0.2">
      <c r="A102" s="36" t="s">
        <v>299</v>
      </c>
      <c r="B102" s="36" t="s">
        <v>503</v>
      </c>
      <c r="C102" s="36" t="s">
        <v>301</v>
      </c>
      <c r="D102" s="36" t="s">
        <v>504</v>
      </c>
      <c r="E102" s="36">
        <v>-3788.07</v>
      </c>
    </row>
    <row r="103" spans="1:5" ht="12.75" x14ac:dyDescent="0.2">
      <c r="A103" s="36" t="s">
        <v>299</v>
      </c>
      <c r="B103" s="36" t="s">
        <v>505</v>
      </c>
      <c r="C103" s="36" t="s">
        <v>301</v>
      </c>
      <c r="D103" s="36" t="s">
        <v>506</v>
      </c>
      <c r="E103" s="36">
        <v>0</v>
      </c>
    </row>
    <row r="104" spans="1:5" ht="12.75" x14ac:dyDescent="0.2">
      <c r="A104" s="36" t="s">
        <v>299</v>
      </c>
      <c r="B104" s="36" t="s">
        <v>507</v>
      </c>
      <c r="C104" s="36" t="s">
        <v>301</v>
      </c>
      <c r="D104" s="36" t="s">
        <v>508</v>
      </c>
      <c r="E104" s="36">
        <v>-10000</v>
      </c>
    </row>
    <row r="105" spans="1:5" ht="12.75" x14ac:dyDescent="0.2">
      <c r="A105" s="36" t="s">
        <v>299</v>
      </c>
      <c r="B105" s="36" t="s">
        <v>509</v>
      </c>
      <c r="C105" s="36" t="s">
        <v>301</v>
      </c>
      <c r="D105" s="36" t="s">
        <v>510</v>
      </c>
      <c r="E105" s="36">
        <v>798.6</v>
      </c>
    </row>
    <row r="106" spans="1:5" ht="12.75" x14ac:dyDescent="0.2">
      <c r="A106" s="36" t="s">
        <v>299</v>
      </c>
      <c r="B106" s="36" t="s">
        <v>511</v>
      </c>
      <c r="C106" s="36" t="s">
        <v>301</v>
      </c>
      <c r="D106" s="36" t="s">
        <v>512</v>
      </c>
      <c r="E106" s="36">
        <v>-22869</v>
      </c>
    </row>
    <row r="107" spans="1:5" ht="12.75" x14ac:dyDescent="0.2">
      <c r="A107" s="36" t="s">
        <v>299</v>
      </c>
      <c r="B107" s="36" t="s">
        <v>513</v>
      </c>
      <c r="C107" s="36" t="s">
        <v>301</v>
      </c>
      <c r="D107" s="36" t="s">
        <v>514</v>
      </c>
      <c r="E107" s="36">
        <v>0</v>
      </c>
    </row>
    <row r="108" spans="1:5" ht="12.75" x14ac:dyDescent="0.2">
      <c r="A108" s="36" t="s">
        <v>299</v>
      </c>
      <c r="B108" s="36" t="s">
        <v>515</v>
      </c>
      <c r="C108" s="36" t="s">
        <v>301</v>
      </c>
      <c r="D108" s="36" t="s">
        <v>516</v>
      </c>
      <c r="E108" s="36">
        <v>-1089</v>
      </c>
    </row>
    <row r="109" spans="1:5" ht="12.75" x14ac:dyDescent="0.2">
      <c r="A109" s="36" t="s">
        <v>299</v>
      </c>
      <c r="B109" s="36" t="s">
        <v>517</v>
      </c>
      <c r="C109" s="36" t="s">
        <v>301</v>
      </c>
      <c r="D109" s="36" t="s">
        <v>518</v>
      </c>
      <c r="E109" s="36">
        <v>0</v>
      </c>
    </row>
    <row r="110" spans="1:5" ht="12.75" x14ac:dyDescent="0.2">
      <c r="A110" s="36" t="s">
        <v>299</v>
      </c>
      <c r="B110" s="36" t="s">
        <v>519</v>
      </c>
      <c r="C110" s="36" t="s">
        <v>301</v>
      </c>
      <c r="D110" s="36" t="s">
        <v>520</v>
      </c>
      <c r="E110" s="36">
        <v>-38720</v>
      </c>
    </row>
    <row r="111" spans="1:5" ht="12.75" x14ac:dyDescent="0.2">
      <c r="A111" s="36" t="s">
        <v>299</v>
      </c>
      <c r="B111" s="36" t="s">
        <v>521</v>
      </c>
      <c r="C111" s="36" t="s">
        <v>301</v>
      </c>
      <c r="D111" s="36" t="s">
        <v>522</v>
      </c>
      <c r="E111" s="36">
        <v>0</v>
      </c>
    </row>
    <row r="112" spans="1:5" ht="12.75" x14ac:dyDescent="0.2">
      <c r="A112" s="36" t="s">
        <v>299</v>
      </c>
      <c r="B112" s="36" t="s">
        <v>523</v>
      </c>
      <c r="C112" s="36" t="s">
        <v>301</v>
      </c>
      <c r="D112" s="36" t="s">
        <v>524</v>
      </c>
      <c r="E112" s="36">
        <v>6</v>
      </c>
    </row>
    <row r="113" spans="1:5" ht="12.75" x14ac:dyDescent="0.2">
      <c r="A113" s="36" t="s">
        <v>299</v>
      </c>
      <c r="B113" s="36" t="s">
        <v>525</v>
      </c>
      <c r="C113" s="36" t="s">
        <v>301</v>
      </c>
      <c r="D113" s="36" t="s">
        <v>526</v>
      </c>
      <c r="E113" s="36">
        <v>-1887.6</v>
      </c>
    </row>
    <row r="114" spans="1:5" ht="12.75" x14ac:dyDescent="0.2">
      <c r="A114" s="36" t="s">
        <v>299</v>
      </c>
      <c r="B114" s="36" t="s">
        <v>527</v>
      </c>
      <c r="C114" s="36" t="s">
        <v>301</v>
      </c>
      <c r="D114" s="36" t="s">
        <v>528</v>
      </c>
      <c r="E114" s="36">
        <v>-1848.51</v>
      </c>
    </row>
    <row r="115" spans="1:5" ht="12.75" x14ac:dyDescent="0.2">
      <c r="A115" s="36" t="s">
        <v>299</v>
      </c>
      <c r="B115" s="36" t="s">
        <v>529</v>
      </c>
      <c r="C115" s="36" t="s">
        <v>301</v>
      </c>
      <c r="D115" s="36" t="s">
        <v>530</v>
      </c>
      <c r="E115" s="36">
        <v>0</v>
      </c>
    </row>
    <row r="116" spans="1:5" ht="12.75" x14ac:dyDescent="0.2">
      <c r="A116" s="36" t="s">
        <v>299</v>
      </c>
      <c r="B116" s="36" t="s">
        <v>531</v>
      </c>
      <c r="C116" s="36" t="s">
        <v>301</v>
      </c>
      <c r="D116" s="36" t="s">
        <v>532</v>
      </c>
      <c r="E116" s="36">
        <v>0</v>
      </c>
    </row>
    <row r="117" spans="1:5" ht="12.75" x14ac:dyDescent="0.2">
      <c r="A117" s="36" t="s">
        <v>299</v>
      </c>
      <c r="B117" s="36" t="s">
        <v>533</v>
      </c>
      <c r="C117" s="36" t="s">
        <v>301</v>
      </c>
      <c r="D117" s="36" t="s">
        <v>534</v>
      </c>
      <c r="E117" s="36">
        <v>0</v>
      </c>
    </row>
    <row r="118" spans="1:5" ht="12.75" x14ac:dyDescent="0.2">
      <c r="A118" s="36" t="s">
        <v>299</v>
      </c>
      <c r="B118" s="36" t="s">
        <v>535</v>
      </c>
      <c r="C118" s="36" t="s">
        <v>301</v>
      </c>
      <c r="D118" s="36" t="s">
        <v>536</v>
      </c>
      <c r="E118" s="36">
        <v>0</v>
      </c>
    </row>
    <row r="119" spans="1:5" ht="12.75" x14ac:dyDescent="0.2">
      <c r="A119" s="36" t="s">
        <v>299</v>
      </c>
      <c r="B119" s="36" t="s">
        <v>537</v>
      </c>
      <c r="C119" s="36" t="s">
        <v>301</v>
      </c>
      <c r="D119" s="36" t="s">
        <v>538</v>
      </c>
      <c r="E119" s="36">
        <v>-4936.22</v>
      </c>
    </row>
    <row r="120" spans="1:5" ht="12.75" x14ac:dyDescent="0.2">
      <c r="A120" s="36" t="s">
        <v>299</v>
      </c>
      <c r="B120" s="36" t="s">
        <v>539</v>
      </c>
      <c r="C120" s="36" t="s">
        <v>301</v>
      </c>
      <c r="D120" s="36" t="s">
        <v>540</v>
      </c>
      <c r="E120" s="36">
        <v>0</v>
      </c>
    </row>
    <row r="121" spans="1:5" ht="12.75" x14ac:dyDescent="0.2">
      <c r="A121" s="36" t="s">
        <v>299</v>
      </c>
      <c r="B121" s="36" t="s">
        <v>541</v>
      </c>
      <c r="C121" s="36" t="s">
        <v>301</v>
      </c>
      <c r="D121" s="36" t="s">
        <v>542</v>
      </c>
      <c r="E121" s="36">
        <v>0</v>
      </c>
    </row>
    <row r="122" spans="1:5" ht="12.75" x14ac:dyDescent="0.2">
      <c r="A122" s="36" t="s">
        <v>299</v>
      </c>
      <c r="B122" s="36" t="s">
        <v>543</v>
      </c>
      <c r="C122" s="36" t="s">
        <v>301</v>
      </c>
      <c r="D122" s="36" t="s">
        <v>544</v>
      </c>
      <c r="E122" s="36">
        <v>0</v>
      </c>
    </row>
    <row r="123" spans="1:5" ht="12.75" x14ac:dyDescent="0.2">
      <c r="A123" s="36" t="s">
        <v>299</v>
      </c>
      <c r="B123" s="36" t="s">
        <v>545</v>
      </c>
      <c r="C123" s="36" t="s">
        <v>301</v>
      </c>
      <c r="D123" s="36" t="s">
        <v>546</v>
      </c>
      <c r="E123" s="36">
        <v>324.26</v>
      </c>
    </row>
    <row r="124" spans="1:5" ht="12.75" x14ac:dyDescent="0.2">
      <c r="A124" s="36" t="s">
        <v>299</v>
      </c>
      <c r="B124" s="36" t="s">
        <v>547</v>
      </c>
      <c r="C124" s="36" t="s">
        <v>301</v>
      </c>
      <c r="D124" s="36" t="s">
        <v>548</v>
      </c>
      <c r="E124" s="36">
        <v>0</v>
      </c>
    </row>
    <row r="125" spans="1:5" ht="12.75" x14ac:dyDescent="0.2">
      <c r="A125" s="36" t="s">
        <v>299</v>
      </c>
      <c r="B125" s="36" t="s">
        <v>549</v>
      </c>
      <c r="C125" s="36" t="s">
        <v>301</v>
      </c>
      <c r="D125" s="36" t="s">
        <v>550</v>
      </c>
      <c r="E125" s="36">
        <v>0</v>
      </c>
    </row>
    <row r="126" spans="1:5" ht="12.75" x14ac:dyDescent="0.2">
      <c r="A126" s="36" t="s">
        <v>299</v>
      </c>
      <c r="B126" s="36" t="s">
        <v>551</v>
      </c>
      <c r="C126" s="36" t="s">
        <v>301</v>
      </c>
      <c r="D126" s="36" t="s">
        <v>552</v>
      </c>
      <c r="E126" s="36">
        <v>150.5</v>
      </c>
    </row>
    <row r="127" spans="1:5" ht="12.75" x14ac:dyDescent="0.2">
      <c r="A127" s="36" t="s">
        <v>299</v>
      </c>
      <c r="B127" s="36" t="s">
        <v>553</v>
      </c>
      <c r="C127" s="36" t="s">
        <v>301</v>
      </c>
      <c r="D127" s="36" t="s">
        <v>554</v>
      </c>
      <c r="E127" s="36">
        <v>0</v>
      </c>
    </row>
    <row r="128" spans="1:5" ht="12.75" x14ac:dyDescent="0.2">
      <c r="A128" s="36" t="s">
        <v>299</v>
      </c>
      <c r="B128" s="36" t="s">
        <v>555</v>
      </c>
      <c r="C128" s="36" t="s">
        <v>301</v>
      </c>
      <c r="D128" s="36" t="s">
        <v>556</v>
      </c>
      <c r="E128" s="36">
        <v>0</v>
      </c>
    </row>
    <row r="129" spans="1:5" ht="12.75" x14ac:dyDescent="0.2">
      <c r="A129" s="36" t="s">
        <v>299</v>
      </c>
      <c r="B129" s="36" t="s">
        <v>557</v>
      </c>
      <c r="C129" s="36" t="s">
        <v>301</v>
      </c>
      <c r="D129" s="36" t="s">
        <v>558</v>
      </c>
      <c r="E129" s="36">
        <v>0</v>
      </c>
    </row>
    <row r="130" spans="1:5" ht="12.75" x14ac:dyDescent="0.2">
      <c r="A130" s="36" t="s">
        <v>299</v>
      </c>
      <c r="B130" s="36" t="s">
        <v>559</v>
      </c>
      <c r="C130" s="36" t="s">
        <v>301</v>
      </c>
      <c r="D130" s="36" t="s">
        <v>560</v>
      </c>
      <c r="E130" s="36">
        <v>0</v>
      </c>
    </row>
    <row r="131" spans="1:5" ht="12.75" x14ac:dyDescent="0.2">
      <c r="A131" s="36" t="s">
        <v>299</v>
      </c>
      <c r="B131" s="36" t="s">
        <v>561</v>
      </c>
      <c r="C131" s="36" t="s">
        <v>301</v>
      </c>
      <c r="D131" s="36" t="s">
        <v>562</v>
      </c>
      <c r="E131" s="36">
        <v>-25663.439999999999</v>
      </c>
    </row>
    <row r="132" spans="1:5" ht="12.75" x14ac:dyDescent="0.2">
      <c r="A132" s="36" t="s">
        <v>299</v>
      </c>
      <c r="B132" s="36" t="s">
        <v>563</v>
      </c>
      <c r="C132" s="36" t="s">
        <v>301</v>
      </c>
      <c r="D132" s="36" t="s">
        <v>564</v>
      </c>
      <c r="E132" s="36">
        <v>-3125.67</v>
      </c>
    </row>
    <row r="133" spans="1:5" ht="12.75" x14ac:dyDescent="0.2">
      <c r="A133" s="36" t="s">
        <v>299</v>
      </c>
      <c r="B133" s="36" t="s">
        <v>565</v>
      </c>
      <c r="C133" s="36" t="s">
        <v>301</v>
      </c>
      <c r="D133" s="36" t="s">
        <v>566</v>
      </c>
      <c r="E133" s="36">
        <v>-3125.67</v>
      </c>
    </row>
    <row r="134" spans="1:5" ht="12.75" x14ac:dyDescent="0.2">
      <c r="A134" s="36" t="s">
        <v>299</v>
      </c>
      <c r="B134" s="36" t="s">
        <v>567</v>
      </c>
      <c r="C134" s="36" t="s">
        <v>301</v>
      </c>
      <c r="D134" s="36" t="s">
        <v>568</v>
      </c>
      <c r="E134" s="36">
        <v>0</v>
      </c>
    </row>
    <row r="135" spans="1:5" ht="12.75" x14ac:dyDescent="0.2">
      <c r="A135" s="36" t="s">
        <v>299</v>
      </c>
      <c r="B135" s="36" t="s">
        <v>569</v>
      </c>
      <c r="C135" s="36" t="s">
        <v>301</v>
      </c>
      <c r="D135" s="36" t="s">
        <v>570</v>
      </c>
      <c r="E135" s="36">
        <v>0</v>
      </c>
    </row>
    <row r="136" spans="1:5" ht="12.75" x14ac:dyDescent="0.2">
      <c r="A136" s="36" t="s">
        <v>299</v>
      </c>
      <c r="B136" s="36" t="s">
        <v>571</v>
      </c>
      <c r="C136" s="36" t="s">
        <v>301</v>
      </c>
      <c r="D136" s="36" t="s">
        <v>572</v>
      </c>
      <c r="E136" s="36">
        <v>0</v>
      </c>
    </row>
    <row r="137" spans="1:5" ht="12.75" x14ac:dyDescent="0.2">
      <c r="A137" s="36" t="s">
        <v>299</v>
      </c>
      <c r="B137" s="36" t="s">
        <v>573</v>
      </c>
      <c r="C137" s="36" t="s">
        <v>301</v>
      </c>
      <c r="D137" s="36" t="s">
        <v>574</v>
      </c>
      <c r="E137" s="36">
        <v>397.26</v>
      </c>
    </row>
    <row r="138" spans="1:5" ht="12.75" x14ac:dyDescent="0.2">
      <c r="A138" s="36" t="s">
        <v>299</v>
      </c>
      <c r="B138" s="36" t="s">
        <v>575</v>
      </c>
      <c r="C138" s="36" t="s">
        <v>301</v>
      </c>
      <c r="D138" s="36" t="s">
        <v>576</v>
      </c>
      <c r="E138" s="36">
        <v>-3789.04</v>
      </c>
    </row>
    <row r="139" spans="1:5" ht="12.75" x14ac:dyDescent="0.2">
      <c r="A139" s="36" t="s">
        <v>299</v>
      </c>
      <c r="B139" s="36" t="s">
        <v>577</v>
      </c>
      <c r="C139" s="36" t="s">
        <v>301</v>
      </c>
      <c r="D139" s="36" t="s">
        <v>578</v>
      </c>
      <c r="E139" s="36">
        <v>0</v>
      </c>
    </row>
    <row r="140" spans="1:5" ht="12.75" x14ac:dyDescent="0.2">
      <c r="A140" s="36" t="s">
        <v>299</v>
      </c>
      <c r="B140" s="36" t="s">
        <v>579</v>
      </c>
      <c r="C140" s="36" t="s">
        <v>301</v>
      </c>
      <c r="D140" s="36" t="s">
        <v>580</v>
      </c>
      <c r="E140" s="36">
        <v>0</v>
      </c>
    </row>
    <row r="141" spans="1:5" ht="12.75" x14ac:dyDescent="0.2">
      <c r="A141" s="36" t="s">
        <v>299</v>
      </c>
      <c r="B141" s="36" t="s">
        <v>581</v>
      </c>
      <c r="C141" s="36" t="s">
        <v>301</v>
      </c>
      <c r="D141" s="36" t="s">
        <v>582</v>
      </c>
      <c r="E141" s="36">
        <v>0</v>
      </c>
    </row>
    <row r="142" spans="1:5" ht="12.75" x14ac:dyDescent="0.2">
      <c r="A142" s="36" t="s">
        <v>299</v>
      </c>
      <c r="B142" s="36" t="s">
        <v>583</v>
      </c>
      <c r="C142" s="36" t="s">
        <v>301</v>
      </c>
      <c r="D142" s="36" t="s">
        <v>584</v>
      </c>
      <c r="E142" s="36">
        <v>-12.48</v>
      </c>
    </row>
    <row r="143" spans="1:5" ht="12.75" x14ac:dyDescent="0.2">
      <c r="A143" s="36" t="s">
        <v>299</v>
      </c>
      <c r="B143" s="36" t="s">
        <v>585</v>
      </c>
      <c r="C143" s="36" t="s">
        <v>301</v>
      </c>
      <c r="D143" s="36" t="s">
        <v>586</v>
      </c>
      <c r="E143" s="36">
        <v>0</v>
      </c>
    </row>
    <row r="144" spans="1:5" ht="12.75" x14ac:dyDescent="0.2">
      <c r="A144" s="36" t="s">
        <v>299</v>
      </c>
      <c r="B144" s="36" t="s">
        <v>587</v>
      </c>
      <c r="C144" s="36" t="s">
        <v>301</v>
      </c>
      <c r="D144" s="36" t="s">
        <v>588</v>
      </c>
      <c r="E144" s="36">
        <v>0</v>
      </c>
    </row>
    <row r="145" spans="1:5" ht="12.75" x14ac:dyDescent="0.2">
      <c r="A145" s="36" t="s">
        <v>299</v>
      </c>
      <c r="B145" s="36" t="s">
        <v>589</v>
      </c>
      <c r="C145" s="36" t="s">
        <v>301</v>
      </c>
      <c r="D145" s="36" t="s">
        <v>590</v>
      </c>
      <c r="E145" s="36">
        <v>0</v>
      </c>
    </row>
    <row r="146" spans="1:5" ht="12.75" x14ac:dyDescent="0.2">
      <c r="A146" s="36" t="s">
        <v>299</v>
      </c>
      <c r="B146" s="36" t="s">
        <v>591</v>
      </c>
      <c r="C146" s="36" t="s">
        <v>301</v>
      </c>
      <c r="D146" s="36" t="s">
        <v>592</v>
      </c>
      <c r="E146" s="36">
        <v>0</v>
      </c>
    </row>
    <row r="147" spans="1:5" ht="12.75" x14ac:dyDescent="0.2">
      <c r="A147" s="36" t="s">
        <v>299</v>
      </c>
      <c r="B147" s="36" t="s">
        <v>593</v>
      </c>
      <c r="C147" s="36" t="s">
        <v>301</v>
      </c>
      <c r="D147" s="36" t="s">
        <v>594</v>
      </c>
      <c r="E147" s="36">
        <v>0</v>
      </c>
    </row>
    <row r="148" spans="1:5" ht="12.75" x14ac:dyDescent="0.2">
      <c r="A148" s="36" t="s">
        <v>299</v>
      </c>
      <c r="B148" s="36" t="s">
        <v>595</v>
      </c>
      <c r="C148" s="36" t="s">
        <v>301</v>
      </c>
      <c r="D148" s="36" t="s">
        <v>596</v>
      </c>
      <c r="E148" s="36">
        <v>0</v>
      </c>
    </row>
    <row r="149" spans="1:5" ht="12.75" x14ac:dyDescent="0.2">
      <c r="A149" s="36" t="s">
        <v>299</v>
      </c>
      <c r="B149" s="36" t="s">
        <v>597</v>
      </c>
      <c r="C149" s="36" t="s">
        <v>301</v>
      </c>
      <c r="D149" s="36" t="s">
        <v>598</v>
      </c>
      <c r="E149" s="36">
        <v>0</v>
      </c>
    </row>
    <row r="150" spans="1:5" ht="12.75" x14ac:dyDescent="0.2">
      <c r="A150" s="36" t="s">
        <v>299</v>
      </c>
      <c r="B150" s="36" t="s">
        <v>599</v>
      </c>
      <c r="C150" s="36" t="s">
        <v>301</v>
      </c>
      <c r="D150" s="36" t="s">
        <v>600</v>
      </c>
      <c r="E150" s="36">
        <v>136.55000000000001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OBRAS SP</vt:lpstr>
      <vt:lpstr>OBRAS CE</vt:lpstr>
      <vt:lpstr>Cespiti</vt:lpstr>
      <vt:lpstr>Arredi</vt:lpstr>
      <vt:lpstr>Attrezzature</vt:lpstr>
      <vt:lpstr>Altri beni</vt:lpstr>
      <vt:lpstr>Impianti</vt:lpstr>
      <vt:lpstr>Clienti</vt:lpstr>
      <vt:lpstr>Fornitori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claudio.cogorno</cp:lastModifiedBy>
  <cp:lastPrinted>2013-12-02T10:43:00Z</cp:lastPrinted>
  <dcterms:created xsi:type="dcterms:W3CDTF">2013-02-20T17:05:30Z</dcterms:created>
  <dcterms:modified xsi:type="dcterms:W3CDTF">2013-12-09T15:35:25Z</dcterms:modified>
</cp:coreProperties>
</file>